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報（1週1枚）" sheetId="1" state="visible" r:id="rId1"/>
    <sheet xmlns:r="http://schemas.openxmlformats.org/officeDocument/2006/relationships" name="月のまとめ（4〜5週）" sheetId="2" state="visible" r:id="rId2"/>
  </sheets>
  <definedNames>
    <definedName name="_xlnm.Print_Area" localSheetId="0">'週報（1週1枚）'!$A$1:$L$37</definedName>
    <definedName name="_xlnm.Print_Area" localSheetId="1">'月のまとめ（4〜5週）'!$A$1:$L$30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#,##0&quot;件&quot;"/>
    <numFmt numFmtId="166" formatCode="yyyy-mm-dd"/>
    <numFmt numFmtId="167" formatCode="yyyy&quot;年&quot;m&quot;月&quot;"/>
    <numFmt numFmtId="168" formatCode="m/d"/>
    <numFmt numFmtId="169" formatCode="+0.0%;&quot;−&quot;0.0%;0.0%"/>
    <numFmt numFmtId="170" formatCode="m/d&quot;〜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222222"/>
      <sz val="9"/>
    </font>
    <font>
      <name val="游ゴシック"/>
      <b val="1"/>
      <color rgb="00222222"/>
      <sz val="10"/>
    </font>
    <font>
      <name val="游ゴシック"/>
      <color rgb="00222222"/>
      <sz val="8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3" fillId="0" borderId="2" applyAlignment="1" pivotButton="0" quotePrefix="0" xfId="0">
      <alignment horizontal="left" vertical="top" wrapText="1" indent="1"/>
    </xf>
    <xf numFmtId="0" fontId="5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6" fillId="0" borderId="2" applyAlignment="1" pivotButton="0" quotePrefix="0" xfId="0">
      <alignment horizontal="left" vertical="center" indent="1"/>
    </xf>
    <xf numFmtId="3" fontId="3" fillId="0" borderId="2" applyAlignment="1" pivotButton="0" quotePrefix="0" xfId="0">
      <alignment horizontal="right" vertical="center"/>
    </xf>
    <xf numFmtId="3" fontId="7" fillId="0" borderId="2" applyAlignment="1" pivotButton="0" quotePrefix="0" xfId="0">
      <alignment horizontal="right" vertical="center"/>
    </xf>
    <xf numFmtId="164" fontId="3" fillId="5" borderId="2" applyAlignment="1" pivotButton="0" quotePrefix="0" xfId="0">
      <alignment horizontal="right" vertical="center"/>
    </xf>
    <xf numFmtId="3" fontId="3" fillId="5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wrapText="1" indent="1"/>
    </xf>
    <xf numFmtId="0" fontId="9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left" vertical="center" wrapText="1" indent="1"/>
    </xf>
    <xf numFmtId="0" fontId="6" fillId="0" borderId="2" applyAlignment="1" pivotButton="0" quotePrefix="0" xfId="0">
      <alignment horizontal="center" vertical="center"/>
    </xf>
    <xf numFmtId="165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164" fontId="7" fillId="5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top" wrapText="1" indent="1"/>
    </xf>
    <xf numFmtId="0" fontId="6" fillId="2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indent="1"/>
    </xf>
    <xf numFmtId="167" fontId="3" fillId="0" borderId="2" applyAlignment="1" pivotButton="0" quotePrefix="0" xfId="0">
      <alignment horizontal="left" vertical="center" indent="1"/>
    </xf>
    <xf numFmtId="168" fontId="6" fillId="5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left" vertical="center" indent="1"/>
    </xf>
    <xf numFmtId="3" fontId="7" fillId="5" borderId="2" applyAlignment="1" pivotButton="0" quotePrefix="0" xfId="0">
      <alignment horizontal="right" vertical="center"/>
    </xf>
    <xf numFmtId="169" fontId="3" fillId="5" borderId="2" applyAlignment="1" pivotButton="0" quotePrefix="0" xfId="0">
      <alignment horizontal="right" vertical="center"/>
    </xf>
    <xf numFmtId="170" fontId="6" fillId="5" borderId="2" applyAlignment="1" pivotButton="0" quotePrefix="0" xfId="0">
      <alignment horizontal="right" vertical="center"/>
    </xf>
    <xf numFmtId="168" fontId="6" fillId="5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週報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期間</t>
        </is>
      </c>
      <c r="B3" s="4" t="n"/>
      <c r="C3" s="5" t="inlineStr">
        <is>
          <t>2026年10月19日〜23日</t>
        </is>
      </c>
      <c r="D3" s="6" t="n"/>
      <c r="E3" s="6" t="n"/>
      <c r="F3" s="6" t="n"/>
      <c r="G3" s="3" t="inlineStr">
        <is>
          <t>提出日</t>
        </is>
      </c>
      <c r="H3" s="4" t="n"/>
      <c r="I3" s="5" t="inlineStr">
        <is>
          <t>2026年10月23日</t>
        </is>
      </c>
      <c r="J3" s="6" t="n"/>
      <c r="K3" s="6" t="n"/>
      <c r="L3" s="6" t="n"/>
    </row>
    <row r="4" ht="21" customHeight="1">
      <c r="A4" s="3" t="inlineStr">
        <is>
          <t>部署・氏名</t>
        </is>
      </c>
      <c r="B4" s="4" t="n"/>
      <c r="C4" s="5" t="inlineStr">
        <is>
          <t>営業部 営業2課（5名）　課長 森</t>
        </is>
      </c>
      <c r="D4" s="6" t="n"/>
      <c r="E4" s="6" t="n"/>
      <c r="F4" s="6" t="n"/>
      <c r="G4" s="3" t="inlineStr">
        <is>
          <t>提出先</t>
        </is>
      </c>
      <c r="H4" s="4" t="n"/>
      <c r="I4" s="5" t="inlineStr">
        <is>
          <t>営業部 部長</t>
        </is>
      </c>
      <c r="J4" s="6" t="n"/>
      <c r="K4" s="6" t="n"/>
      <c r="L4" s="6" t="n"/>
    </row>
    <row r="5" ht="3" customHeight="1"/>
    <row r="6" ht="20" customHeight="1">
      <c r="A6" s="7" t="inlineStr">
        <is>
          <t>1. 今週の結論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18" customHeight="1">
      <c r="A7" s="9" t="inlineStr">
        <is>
          <t>・受注は今週320万円で、月の累計は1,010万円（目標の91.8%）。来週、目標に届く見込みです。
・新規の商談は今週4件、月の累計は12件で、目標の20件まで8件足りません。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18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3" customHeight="1"/>
    <row r="10" ht="20" customHeight="1">
      <c r="A10" s="7" t="inlineStr">
        <is>
          <t>2. 目標と実績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 ht="30" customHeight="1">
      <c r="A11" s="10" t="inlineStr">
        <is>
          <t>指標</t>
        </is>
      </c>
      <c r="B11" s="11" t="n"/>
      <c r="C11" s="11" t="n"/>
      <c r="D11" s="10" t="inlineStr">
        <is>
          <t>今週の
目標</t>
        </is>
      </c>
      <c r="E11" s="10" t="inlineStr">
        <is>
          <t>今週の
実績</t>
        </is>
      </c>
      <c r="F11" s="10" t="inlineStr">
        <is>
          <t>達成率</t>
        </is>
      </c>
      <c r="G11" s="10" t="inlineStr">
        <is>
          <t>先週
まで</t>
        </is>
      </c>
      <c r="H11" s="10" t="inlineStr">
        <is>
          <t>月の
累計</t>
        </is>
      </c>
      <c r="I11" s="10" t="inlineStr">
        <is>
          <t>月の
目標</t>
        </is>
      </c>
      <c r="J11" s="10" t="inlineStr">
        <is>
          <t>月の
達成率</t>
        </is>
      </c>
      <c r="K11" s="10" t="inlineStr">
        <is>
          <t>メモ</t>
        </is>
      </c>
      <c r="L11" s="11" t="n"/>
    </row>
    <row r="12" ht="20" customHeight="1">
      <c r="A12" s="12" t="inlineStr">
        <is>
          <t>受注額（万円）</t>
        </is>
      </c>
      <c r="B12" s="6" t="n"/>
      <c r="C12" s="6" t="n"/>
      <c r="D12" s="13" t="n">
        <v>250</v>
      </c>
      <c r="E12" s="14" t="n">
        <v>320</v>
      </c>
      <c r="F12" s="15">
        <f>IF(COUNT(D12,E12)&lt;2,"",IF(D12&lt;=0,"",E12/D12))</f>
        <v/>
      </c>
      <c r="G12" s="13" t="n">
        <v>690</v>
      </c>
      <c r="H12" s="16">
        <f>IF(COUNT(E12)=0,"",SUM(G12,E12))</f>
        <v/>
      </c>
      <c r="I12" s="13" t="n">
        <v>1100</v>
      </c>
      <c r="J12" s="15">
        <f>IF(COUNT(H12,I12)&lt;2,"",IF(I12&lt;=0,"",H12/I12))</f>
        <v/>
      </c>
      <c r="K12" s="17" t="inlineStr">
        <is>
          <t>G社150万円ほか</t>
        </is>
      </c>
      <c r="L12" s="6" t="n"/>
    </row>
    <row r="13" ht="20" customHeight="1">
      <c r="A13" s="12" t="inlineStr">
        <is>
          <t>新規の商談（件）</t>
        </is>
      </c>
      <c r="B13" s="6" t="n"/>
      <c r="C13" s="6" t="n"/>
      <c r="D13" s="13" t="n">
        <v>5</v>
      </c>
      <c r="E13" s="14" t="n">
        <v>4</v>
      </c>
      <c r="F13" s="15">
        <f>IF(COUNT(D13,E13)&lt;2,"",IF(D13&lt;=0,"",E13/D13))</f>
        <v/>
      </c>
      <c r="G13" s="13" t="n">
        <v>8</v>
      </c>
      <c r="H13" s="16">
        <f>IF(COUNT(E13)=0,"",SUM(G13,E13))</f>
        <v/>
      </c>
      <c r="I13" s="13" t="n">
        <v>20</v>
      </c>
      <c r="J13" s="15">
        <f>IF(COUNT(H13,I13)&lt;2,"",IF(I13&lt;=0,"",H13/I13))</f>
        <v/>
      </c>
      <c r="K13" s="17" t="inlineStr">
        <is>
          <t>紹介と問い合わせ</t>
        </is>
      </c>
      <c r="L13" s="6" t="n"/>
    </row>
    <row r="14" ht="20" customHeight="1">
      <c r="A14" s="12" t="inlineStr">
        <is>
          <t>訪問（件）</t>
        </is>
      </c>
      <c r="B14" s="6" t="n"/>
      <c r="C14" s="6" t="n"/>
      <c r="D14" s="13" t="n">
        <v>40</v>
      </c>
      <c r="E14" s="14" t="n">
        <v>38</v>
      </c>
      <c r="F14" s="15">
        <f>IF(COUNT(D14,E14)&lt;2,"",IF(D14&lt;=0,"",E14/D14))</f>
        <v/>
      </c>
      <c r="G14" s="13" t="n">
        <v>86</v>
      </c>
      <c r="H14" s="16">
        <f>IF(COUNT(E14)=0,"",SUM(G14,E14))</f>
        <v/>
      </c>
      <c r="I14" s="13" t="n">
        <v>160</v>
      </c>
      <c r="J14" s="15">
        <f>IF(COUNT(H14,I14)&lt;2,"",IF(I14&lt;=0,"",H14/I14))</f>
        <v/>
      </c>
      <c r="K14" s="17" t="n"/>
      <c r="L14" s="6" t="n"/>
    </row>
    <row r="15" ht="20" customHeight="1">
      <c r="A15" s="12" t="inlineStr">
        <is>
          <t>見積りの提出（件）</t>
        </is>
      </c>
      <c r="B15" s="6" t="n"/>
      <c r="C15" s="6" t="n"/>
      <c r="D15" s="13" t="n">
        <v>7</v>
      </c>
      <c r="E15" s="14" t="n">
        <v>7</v>
      </c>
      <c r="F15" s="15">
        <f>IF(COUNT(D15,E15)&lt;2,"",IF(D15&lt;=0,"",E15/D15))</f>
        <v/>
      </c>
      <c r="G15" s="13" t="n">
        <v>16</v>
      </c>
      <c r="H15" s="16">
        <f>IF(COUNT(E15)=0,"",SUM(G15,E15))</f>
        <v/>
      </c>
      <c r="I15" s="13" t="n">
        <v>30</v>
      </c>
      <c r="J15" s="15">
        <f>IF(COUNT(H15,I15)&lt;2,"",IF(I15&lt;=0,"",H15/I15))</f>
        <v/>
      </c>
      <c r="K15" s="17" t="inlineStr">
        <is>
          <t>H社240万円ほか</t>
        </is>
      </c>
      <c r="L15" s="6" t="n"/>
    </row>
    <row r="16" ht="16" customHeight="1">
      <c r="A16" s="18" t="inlineStr">
        <is>
          <t>達成率＝実績÷目標、月の累計＝先週まで＋今週の実績（先週までは、先週の週報の月の累計を写す）。色の付いた欄は数式で計算します。</t>
        </is>
      </c>
    </row>
    <row r="17" ht="3" customHeight="1"/>
    <row r="18" ht="20" customHeight="1">
      <c r="A18" s="7" t="inlineStr">
        <is>
          <t>3. 予定と実績（今週やると決めたこと）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 ht="20" customHeight="1">
      <c r="A19" s="10" t="inlineStr">
        <is>
          <t>予定していたこと</t>
        </is>
      </c>
      <c r="B19" s="11" t="n"/>
      <c r="C19" s="11" t="n"/>
      <c r="D19" s="11" t="n"/>
      <c r="E19" s="11" t="n"/>
      <c r="F19" s="10" t="inlineStr">
        <is>
          <t>期日</t>
        </is>
      </c>
      <c r="G19" s="10" t="inlineStr">
        <is>
          <t>状況</t>
        </is>
      </c>
      <c r="H19" s="10" t="inlineStr">
        <is>
          <t>結果・遅れの理由</t>
        </is>
      </c>
      <c r="I19" s="11" t="n"/>
      <c r="J19" s="11" t="n"/>
      <c r="K19" s="11" t="n"/>
      <c r="L19" s="11" t="n"/>
    </row>
    <row r="20" ht="20" customHeight="1">
      <c r="A20" s="19" t="inlineStr">
        <is>
          <t>G社から見積りの回答をもらう</t>
        </is>
      </c>
      <c r="B20" s="6" t="n"/>
      <c r="C20" s="6" t="n"/>
      <c r="D20" s="6" t="n"/>
      <c r="E20" s="6" t="n"/>
      <c r="F20" s="20" t="inlineStr">
        <is>
          <t>10/23</t>
        </is>
      </c>
      <c r="G20" s="20" t="inlineStr">
        <is>
          <t>完了</t>
        </is>
      </c>
      <c r="H20" s="19" t="inlineStr">
        <is>
          <t>10/23に受注（150万円）</t>
        </is>
      </c>
      <c r="I20" s="6" t="n"/>
      <c r="J20" s="6" t="n"/>
      <c r="K20" s="6" t="n"/>
      <c r="L20" s="6" t="n"/>
    </row>
    <row r="21" ht="20" customHeight="1">
      <c r="A21" s="19" t="inlineStr">
        <is>
          <t>H社に見積りを出す</t>
        </is>
      </c>
      <c r="B21" s="6" t="n"/>
      <c r="C21" s="6" t="n"/>
      <c r="D21" s="6" t="n"/>
      <c r="E21" s="6" t="n"/>
      <c r="F21" s="20" t="inlineStr">
        <is>
          <t>10/20</t>
        </is>
      </c>
      <c r="G21" s="20" t="inlineStr">
        <is>
          <t>完了</t>
        </is>
      </c>
      <c r="H21" s="19" t="inlineStr">
        <is>
          <t>240万円。先方の決裁は11月</t>
        </is>
      </c>
      <c r="I21" s="6" t="n"/>
      <c r="J21" s="6" t="n"/>
      <c r="K21" s="6" t="n"/>
      <c r="L21" s="6" t="n"/>
    </row>
    <row r="22" ht="20" customHeight="1">
      <c r="A22" s="19" t="inlineStr">
        <is>
          <t>D社に設備の更新の時期をうかがう</t>
        </is>
      </c>
      <c r="B22" s="6" t="n"/>
      <c r="C22" s="6" t="n"/>
      <c r="D22" s="6" t="n"/>
      <c r="E22" s="6" t="n"/>
      <c r="F22" s="20" t="inlineStr">
        <is>
          <t>10/22</t>
        </is>
      </c>
      <c r="G22" s="20" t="inlineStr">
        <is>
          <t>完了</t>
        </is>
      </c>
      <c r="H22" s="19" t="inlineStr">
        <is>
          <t>来週、2回目のヒアリング</t>
        </is>
      </c>
      <c r="I22" s="6" t="n"/>
      <c r="J22" s="6" t="n"/>
      <c r="K22" s="6" t="n"/>
      <c r="L22" s="6" t="n"/>
    </row>
    <row r="23" ht="20" customHeight="1">
      <c r="A23" s="19" t="inlineStr">
        <is>
          <t>新規のリスト50社に電話で案内する</t>
        </is>
      </c>
      <c r="B23" s="6" t="n"/>
      <c r="C23" s="6" t="n"/>
      <c r="D23" s="6" t="n"/>
      <c r="E23" s="6" t="n"/>
      <c r="F23" s="20" t="inlineStr">
        <is>
          <t>10/23</t>
        </is>
      </c>
      <c r="G23" s="20" t="inlineStr">
        <is>
          <t>遅れ</t>
        </is>
      </c>
      <c r="H23" s="19" t="inlineStr">
        <is>
          <t>30社まで。ほかの商談の準備を先にした</t>
        </is>
      </c>
      <c r="I23" s="6" t="n"/>
      <c r="J23" s="6" t="n"/>
      <c r="K23" s="6" t="n"/>
      <c r="L23" s="6" t="n"/>
    </row>
    <row r="24" ht="20" customHeight="1">
      <c r="A24" s="19" t="inlineStr">
        <is>
          <t>10月の受注の見込みを部長に報告する</t>
        </is>
      </c>
      <c r="B24" s="6" t="n"/>
      <c r="C24" s="6" t="n"/>
      <c r="D24" s="6" t="n"/>
      <c r="E24" s="6" t="n"/>
      <c r="F24" s="20" t="inlineStr">
        <is>
          <t>10/21</t>
        </is>
      </c>
      <c r="G24" s="20" t="inlineStr">
        <is>
          <t>完了</t>
        </is>
      </c>
      <c r="H24" s="19" t="inlineStr">
        <is>
          <t>月の目標に届く見込みと報告</t>
        </is>
      </c>
      <c r="I24" s="6" t="n"/>
      <c r="J24" s="6" t="n"/>
      <c r="K24" s="6" t="n"/>
      <c r="L24" s="6" t="n"/>
    </row>
    <row r="25" ht="20" customHeight="1">
      <c r="A25" s="3" t="inlineStr">
        <is>
          <t>予定の件数</t>
        </is>
      </c>
      <c r="B25" s="4" t="n"/>
      <c r="C25" s="21">
        <f>IF(COUNTIF(G20:G24,"完了")+COUNTIF(G20:G24,"遅れ")+COUNTIF(G20:G24,"未着手")=0,"",COUNTIF(G20:G24,"完了")+COUNTIF(G20:G24,"遅れ")+COUNTIF(G20:G24,"未着手"))</f>
        <v/>
      </c>
      <c r="D25" s="22" t="n"/>
      <c r="E25" s="3" t="inlineStr">
        <is>
          <t>完了</t>
        </is>
      </c>
      <c r="F25" s="4" t="n"/>
      <c r="G25" s="21">
        <f>IF(COUNTIF(G20:G24,"完了")+COUNTIF(G20:G24,"遅れ")+COUNTIF(G20:G24,"未着手")=0,"",COUNTIF(G20:G24,"完了"))</f>
        <v/>
      </c>
      <c r="H25" s="22" t="n"/>
      <c r="I25" s="3" t="inlineStr">
        <is>
          <t>完了の割合</t>
        </is>
      </c>
      <c r="J25" s="4" t="n"/>
      <c r="K25" s="23">
        <f>IF(COUNTIF(G20:G24,"完了")+COUNTIF(G20:G24,"遅れ")+COUNTIF(G20:G24,"未着手")=0,"",COUNTIF(G20:G24,"完了")/(COUNTIF(G20:G24,"完了")+COUNTIF(G20:G24,"遅れ")+COUNTIF(G20:G24,"未着手")))</f>
        <v/>
      </c>
      <c r="L25" s="22" t="n"/>
    </row>
    <row r="26" ht="16" customHeight="1">
      <c r="A26" s="18" t="inlineStr">
        <is>
          <t>状況は一覧から選べます（完了・遅れ・未着手）。遅れ・未着手は、理由と、いつまでにやるかを書きます。</t>
        </is>
      </c>
    </row>
    <row r="27" ht="3" customHeight="1"/>
    <row r="28" ht="20" customHeight="1">
      <c r="A28" s="7" t="inlineStr">
        <is>
          <t>4. 来週の予定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</row>
    <row r="29" ht="20" customHeight="1">
      <c r="A29" s="10" t="inlineStr">
        <is>
          <t>予定</t>
        </is>
      </c>
      <c r="B29" s="11" t="n"/>
      <c r="C29" s="11" t="n"/>
      <c r="D29" s="11" t="n"/>
      <c r="E29" s="11" t="n"/>
      <c r="F29" s="11" t="n"/>
      <c r="G29" s="11" t="n"/>
      <c r="H29" s="11" t="n"/>
      <c r="I29" s="10" t="inlineStr">
        <is>
          <t>期日</t>
        </is>
      </c>
      <c r="J29" s="11" t="n"/>
      <c r="K29" s="10" t="inlineStr">
        <is>
          <t>担当</t>
        </is>
      </c>
      <c r="L29" s="11" t="n"/>
    </row>
    <row r="30" ht="20" customHeight="1">
      <c r="A30" s="19" t="inlineStr">
        <is>
          <t>A社に見積りを出す</t>
        </is>
      </c>
      <c r="B30" s="6" t="n"/>
      <c r="C30" s="6" t="n"/>
      <c r="D30" s="6" t="n"/>
      <c r="E30" s="6" t="n"/>
      <c r="F30" s="6" t="n"/>
      <c r="G30" s="6" t="n"/>
      <c r="H30" s="6" t="n"/>
      <c r="I30" s="20" t="inlineStr">
        <is>
          <t>10/28</t>
        </is>
      </c>
      <c r="J30" s="6" t="n"/>
      <c r="K30" s="20" t="inlineStr">
        <is>
          <t>高橋</t>
        </is>
      </c>
      <c r="L30" s="6" t="n"/>
    </row>
    <row r="31" ht="20" customHeight="1">
      <c r="A31" s="19" t="inlineStr">
        <is>
          <t>B社・D社を訪問する（D社は2回目のヒアリング）</t>
        </is>
      </c>
      <c r="B31" s="6" t="n"/>
      <c r="C31" s="6" t="n"/>
      <c r="D31" s="6" t="n"/>
      <c r="E31" s="6" t="n"/>
      <c r="F31" s="6" t="n"/>
      <c r="G31" s="6" t="n"/>
      <c r="H31" s="6" t="n"/>
      <c r="I31" s="20" t="inlineStr">
        <is>
          <t>10/28</t>
        </is>
      </c>
      <c r="J31" s="6" t="n"/>
      <c r="K31" s="20" t="inlineStr">
        <is>
          <t>高橋</t>
        </is>
      </c>
      <c r="L31" s="6" t="n"/>
    </row>
    <row r="32" ht="20" customHeight="1">
      <c r="A32" s="19" t="inlineStr">
        <is>
          <t>新規のリストの残り20社に電話する</t>
        </is>
      </c>
      <c r="B32" s="6" t="n"/>
      <c r="C32" s="6" t="n"/>
      <c r="D32" s="6" t="n"/>
      <c r="E32" s="6" t="n"/>
      <c r="F32" s="6" t="n"/>
      <c r="G32" s="6" t="n"/>
      <c r="H32" s="6" t="n"/>
      <c r="I32" s="20" t="inlineStr">
        <is>
          <t>10/27</t>
        </is>
      </c>
      <c r="J32" s="6" t="n"/>
      <c r="K32" s="20" t="inlineStr">
        <is>
          <t>佐々木</t>
        </is>
      </c>
      <c r="L32" s="6" t="n"/>
    </row>
    <row r="33" ht="20" customHeight="1">
      <c r="A33" s="19" t="inlineStr">
        <is>
          <t>10月の実績をまとめ、月報を出す</t>
        </is>
      </c>
      <c r="B33" s="6" t="n"/>
      <c r="C33" s="6" t="n"/>
      <c r="D33" s="6" t="n"/>
      <c r="E33" s="6" t="n"/>
      <c r="F33" s="6" t="n"/>
      <c r="G33" s="6" t="n"/>
      <c r="H33" s="6" t="n"/>
      <c r="I33" s="20" t="inlineStr">
        <is>
          <t>11/2</t>
        </is>
      </c>
      <c r="J33" s="6" t="n"/>
      <c r="K33" s="20" t="inlineStr">
        <is>
          <t>森</t>
        </is>
      </c>
      <c r="L33" s="6" t="n"/>
    </row>
    <row r="34" ht="3" customHeight="1"/>
    <row r="35" ht="20" customHeight="1">
      <c r="A35" s="7" t="inlineStr">
        <is>
          <t>5. 相談・お願い</t>
        </is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</row>
    <row r="36" ht="18" customHeight="1">
      <c r="A36" s="24" t="inlineStr">
        <is>
          <t>新規の商談が、月の目標まで8件足りません。リストへの電話の進め方を、来週の課会でご相談させてください。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25" t="inlineStr">
        <is>
          <t>確認</t>
        </is>
      </c>
      <c r="L36" s="4" t="n"/>
    </row>
    <row r="37" ht="18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26" t="n"/>
      <c r="L37" s="6" t="n"/>
    </row>
  </sheetData>
  <mergeCells count="63">
    <mergeCell ref="I30:J30"/>
    <mergeCell ref="A16:L16"/>
    <mergeCell ref="K30:L30"/>
    <mergeCell ref="K25:L25"/>
    <mergeCell ref="A30:H30"/>
    <mergeCell ref="A24:E24"/>
    <mergeCell ref="H20:L20"/>
    <mergeCell ref="K15:L15"/>
    <mergeCell ref="K33:L33"/>
    <mergeCell ref="I4:L4"/>
    <mergeCell ref="A18:L18"/>
    <mergeCell ref="A12:C12"/>
    <mergeCell ref="A36:J37"/>
    <mergeCell ref="K36:L36"/>
    <mergeCell ref="A26:L26"/>
    <mergeCell ref="K29:L29"/>
    <mergeCell ref="K11:L11"/>
    <mergeCell ref="C3:F3"/>
    <mergeCell ref="H21:L21"/>
    <mergeCell ref="A25:B25"/>
    <mergeCell ref="I32:J32"/>
    <mergeCell ref="C25:D25"/>
    <mergeCell ref="A14:C14"/>
    <mergeCell ref="I25:J25"/>
    <mergeCell ref="K32:L32"/>
    <mergeCell ref="K31:L31"/>
    <mergeCell ref="A3:B3"/>
    <mergeCell ref="G3:H3"/>
    <mergeCell ref="A35:L35"/>
    <mergeCell ref="A21:E21"/>
    <mergeCell ref="A13:C13"/>
    <mergeCell ref="A10:L10"/>
    <mergeCell ref="K12:L12"/>
    <mergeCell ref="A7:L8"/>
    <mergeCell ref="C4:F4"/>
    <mergeCell ref="A28:L28"/>
    <mergeCell ref="I33:J33"/>
    <mergeCell ref="A33:H33"/>
    <mergeCell ref="A23:E23"/>
    <mergeCell ref="H19:L19"/>
    <mergeCell ref="A15:C15"/>
    <mergeCell ref="A32:H32"/>
    <mergeCell ref="K14:L14"/>
    <mergeCell ref="A22:E22"/>
    <mergeCell ref="H22:L22"/>
    <mergeCell ref="A4:B4"/>
    <mergeCell ref="G4:H4"/>
    <mergeCell ref="I29:J29"/>
    <mergeCell ref="A11:C11"/>
    <mergeCell ref="A20:E20"/>
    <mergeCell ref="A29:H29"/>
    <mergeCell ref="I3:L3"/>
    <mergeCell ref="E25:F25"/>
    <mergeCell ref="A1:L1"/>
    <mergeCell ref="G25:H25"/>
    <mergeCell ref="A19:E19"/>
    <mergeCell ref="H24:L24"/>
    <mergeCell ref="A6:L6"/>
    <mergeCell ref="K37:L37"/>
    <mergeCell ref="I31:J31"/>
    <mergeCell ref="H23:L23"/>
    <mergeCell ref="K13:L13"/>
    <mergeCell ref="A31:H31"/>
  </mergeCells>
  <dataValidations count="1">
    <dataValidation sqref="G20:G24" showDropDown="0" showInputMessage="0" showErrorMessage="0" allowBlank="1" type="list">
      <formula1>"完了,遅れ,未着手"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週報の月のまとめ（4〜5週）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対象月</t>
        </is>
      </c>
      <c r="B3" s="4" t="n"/>
      <c r="C3" s="27" t="n">
        <v>46296</v>
      </c>
      <c r="D3" s="6" t="n"/>
      <c r="E3" s="6" t="n"/>
      <c r="F3" s="3" t="inlineStr">
        <is>
          <t>部署・氏名</t>
        </is>
      </c>
      <c r="G3" s="4" t="n"/>
      <c r="H3" s="26" t="inlineStr">
        <is>
          <t>営業部 営業2課　課長 森</t>
        </is>
      </c>
      <c r="I3" s="6" t="n"/>
      <c r="J3" s="6" t="n"/>
      <c r="K3" s="6" t="n"/>
      <c r="L3" s="6" t="n"/>
    </row>
    <row r="4" ht="8" customHeight="1"/>
    <row r="5" ht="20" customHeight="1">
      <c r="A5" s="7" t="inlineStr">
        <is>
          <t>1. 週ごとの実績と月の合計</t>
        </is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</row>
    <row r="6" ht="30" customHeight="1">
      <c r="A6" s="10" t="inlineStr">
        <is>
          <t>指標</t>
        </is>
      </c>
      <c r="B6" s="11" t="n"/>
      <c r="C6" s="10" t="inlineStr">
        <is>
          <t>第1週</t>
        </is>
      </c>
      <c r="D6" s="10" t="inlineStr">
        <is>
          <t>第2週</t>
        </is>
      </c>
      <c r="E6" s="10" t="inlineStr">
        <is>
          <t>第3週</t>
        </is>
      </c>
      <c r="F6" s="10" t="inlineStr">
        <is>
          <t>第4週</t>
        </is>
      </c>
      <c r="G6" s="10" t="inlineStr">
        <is>
          <t>第5週</t>
        </is>
      </c>
      <c r="H6" s="10" t="inlineStr">
        <is>
          <t>月の
合計</t>
        </is>
      </c>
      <c r="I6" s="10" t="inlineStr">
        <is>
          <t>月の
目標</t>
        </is>
      </c>
      <c r="J6" s="10" t="inlineStr">
        <is>
          <t>達成率</t>
        </is>
      </c>
      <c r="K6" s="10" t="inlineStr">
        <is>
          <t>前月</t>
        </is>
      </c>
      <c r="L6" s="10" t="inlineStr">
        <is>
          <t>前月比</t>
        </is>
      </c>
    </row>
    <row r="7" ht="18" customHeight="1">
      <c r="A7" s="3" t="inlineStr">
        <is>
          <t>初日</t>
        </is>
      </c>
      <c r="B7" s="4" t="n"/>
      <c r="C7" s="28">
        <f>IF($C$3="","",$C$3)</f>
        <v/>
      </c>
      <c r="D7" s="28">
        <f>IF($C$3="","",IF(($C$3-MOD(WEEKDAY($C$3)+5,7))+7&gt;(DATE(YEAR($C$3),MONTH($C$3)+1,1)-1),"",($C$3-MOD(WEEKDAY($C$3)+5,7))+7))</f>
        <v/>
      </c>
      <c r="E7" s="28">
        <f>IF($C$3="","",IF(($C$3-MOD(WEEKDAY($C$3)+5,7))+14&gt;(DATE(YEAR($C$3),MONTH($C$3)+1,1)-1),"",($C$3-MOD(WEEKDAY($C$3)+5,7))+14))</f>
        <v/>
      </c>
      <c r="F7" s="28">
        <f>IF($C$3="","",IF(($C$3-MOD(WEEKDAY($C$3)+5,7))+21&gt;(DATE(YEAR($C$3),MONTH($C$3)+1,1)-1),"",($C$3-MOD(WEEKDAY($C$3)+5,7))+21))</f>
        <v/>
      </c>
      <c r="G7" s="28">
        <f>IF($C$3="","",IF(($C$3-MOD(WEEKDAY($C$3)+5,7))+28&gt;(DATE(YEAR($C$3),MONTH($C$3)+1,1)-1),"",($C$3-MOD(WEEKDAY($C$3)+5,7))+28))</f>
        <v/>
      </c>
      <c r="H7" s="29" t="n"/>
      <c r="I7" s="29" t="n"/>
      <c r="J7" s="29" t="n"/>
      <c r="K7" s="29" t="n"/>
      <c r="L7" s="29" t="n"/>
    </row>
    <row r="8" ht="18" customHeight="1">
      <c r="A8" s="3" t="inlineStr">
        <is>
          <t>最終日</t>
        </is>
      </c>
      <c r="B8" s="4" t="n"/>
      <c r="C8" s="28">
        <f>IF(C7="","",MIN((DATE(YEAR($C$3),MONTH($C$3)+1,1)-1),($C$3-MOD(WEEKDAY($C$3)+5,7))+6))</f>
        <v/>
      </c>
      <c r="D8" s="28">
        <f>IF(D7="","",MIN((DATE(YEAR($C$3),MONTH($C$3)+1,1)-1),($C$3-MOD(WEEKDAY($C$3)+5,7))+13))</f>
        <v/>
      </c>
      <c r="E8" s="28">
        <f>IF(E7="","",MIN((DATE(YEAR($C$3),MONTH($C$3)+1,1)-1),($C$3-MOD(WEEKDAY($C$3)+5,7))+20))</f>
        <v/>
      </c>
      <c r="F8" s="28">
        <f>IF(F7="","",MIN((DATE(YEAR($C$3),MONTH($C$3)+1,1)-1),($C$3-MOD(WEEKDAY($C$3)+5,7))+27))</f>
        <v/>
      </c>
      <c r="G8" s="28">
        <f>IF(G7="","",(DATE(YEAR($C$3),MONTH($C$3)+1,1)-1))</f>
        <v/>
      </c>
      <c r="H8" s="4" t="n"/>
      <c r="I8" s="4" t="n"/>
      <c r="J8" s="4" t="n"/>
      <c r="K8" s="4" t="n"/>
      <c r="L8" s="4" t="n"/>
    </row>
    <row r="9" ht="22" customHeight="1">
      <c r="A9" s="19" t="inlineStr">
        <is>
          <t>受注額（万円）</t>
        </is>
      </c>
      <c r="B9" s="6" t="n"/>
      <c r="C9" s="13" t="n">
        <v>120</v>
      </c>
      <c r="D9" s="13" t="n">
        <v>310</v>
      </c>
      <c r="E9" s="13" t="n">
        <v>260</v>
      </c>
      <c r="F9" s="13" t="n">
        <v>320</v>
      </c>
      <c r="G9" s="13" t="n">
        <v>230</v>
      </c>
      <c r="H9" s="30">
        <f>IF(COUNT(C9:G9)=0,"",SUM(C9:G9))</f>
        <v/>
      </c>
      <c r="I9" s="13" t="n">
        <v>1100</v>
      </c>
      <c r="J9" s="15">
        <f>IF(COUNT(H9,I9)&lt;2,"",IF(I9&lt;=0,"",H9/I9))</f>
        <v/>
      </c>
      <c r="K9" s="13" t="n">
        <v>1060</v>
      </c>
      <c r="L9" s="31">
        <f>IF(COUNT(H9,K9)&lt;2,"",IF(K9&lt;=0,"",H9/K9-1))</f>
        <v/>
      </c>
    </row>
    <row r="10" ht="22" customHeight="1">
      <c r="A10" s="19" t="inlineStr">
        <is>
          <t>新規の商談（件）</t>
        </is>
      </c>
      <c r="B10" s="6" t="n"/>
      <c r="C10" s="13" t="n">
        <v>1</v>
      </c>
      <c r="D10" s="13" t="n">
        <v>4</v>
      </c>
      <c r="E10" s="13" t="n">
        <v>3</v>
      </c>
      <c r="F10" s="13" t="n">
        <v>4</v>
      </c>
      <c r="G10" s="13" t="n">
        <v>2</v>
      </c>
      <c r="H10" s="30">
        <f>IF(COUNT(C10:G10)=0,"",SUM(C10:G10))</f>
        <v/>
      </c>
      <c r="I10" s="13" t="n">
        <v>20</v>
      </c>
      <c r="J10" s="15">
        <f>IF(COUNT(H10,I10)&lt;2,"",IF(I10&lt;=0,"",H10/I10))</f>
        <v/>
      </c>
      <c r="K10" s="13" t="n">
        <v>18</v>
      </c>
      <c r="L10" s="31">
        <f>IF(COUNT(H10,K10)&lt;2,"",IF(K10&lt;=0,"",H10/K10-1))</f>
        <v/>
      </c>
    </row>
    <row r="11" ht="22" customHeight="1">
      <c r="A11" s="19" t="inlineStr">
        <is>
          <t>訪問（件）</t>
        </is>
      </c>
      <c r="B11" s="6" t="n"/>
      <c r="C11" s="13" t="n">
        <v>15</v>
      </c>
      <c r="D11" s="13" t="n">
        <v>40</v>
      </c>
      <c r="E11" s="13" t="n">
        <v>31</v>
      </c>
      <c r="F11" s="13" t="n">
        <v>38</v>
      </c>
      <c r="G11" s="13" t="n">
        <v>36</v>
      </c>
      <c r="H11" s="30">
        <f>IF(COUNT(C11:G11)=0,"",SUM(C11:G11))</f>
        <v/>
      </c>
      <c r="I11" s="13" t="n">
        <v>160</v>
      </c>
      <c r="J11" s="15">
        <f>IF(COUNT(H11,I11)&lt;2,"",IF(I11&lt;=0,"",H11/I11))</f>
        <v/>
      </c>
      <c r="K11" s="13" t="n">
        <v>150</v>
      </c>
      <c r="L11" s="31">
        <f>IF(COUNT(H11,K11)&lt;2,"",IF(K11&lt;=0,"",H11/K11-1))</f>
        <v/>
      </c>
    </row>
    <row r="12" ht="22" customHeight="1">
      <c r="A12" s="19" t="inlineStr">
        <is>
          <t>見積りの提出（件）</t>
        </is>
      </c>
      <c r="B12" s="6" t="n"/>
      <c r="C12" s="13" t="n">
        <v>4</v>
      </c>
      <c r="D12" s="13" t="n">
        <v>6</v>
      </c>
      <c r="E12" s="13" t="n">
        <v>6</v>
      </c>
      <c r="F12" s="13" t="n">
        <v>7</v>
      </c>
      <c r="G12" s="13" t="n">
        <v>7</v>
      </c>
      <c r="H12" s="30">
        <f>IF(COUNT(C12:G12)=0,"",SUM(C12:G12))</f>
        <v/>
      </c>
      <c r="I12" s="13" t="n">
        <v>30</v>
      </c>
      <c r="J12" s="15">
        <f>IF(COUNT(H12,I12)&lt;2,"",IF(I12&lt;=0,"",H12/I12))</f>
        <v/>
      </c>
      <c r="K12" s="13" t="n">
        <v>26</v>
      </c>
      <c r="L12" s="31">
        <f>IF(COUNT(H12,K12)&lt;2,"",IF(K12&lt;=0,"",H12/K12-1))</f>
        <v/>
      </c>
    </row>
    <row r="13" ht="16" customHeight="1">
      <c r="A13" s="18" t="inlineStr">
        <is>
          <t>週報の「今週の実績」を、毎週1列ずつ写します。月をまたぐ週は、その月の日の分だけを入れます。</t>
        </is>
      </c>
    </row>
    <row r="14" ht="16" customHeight="1">
      <c r="A14" s="18" t="inlineStr">
        <is>
          <t>6週にまたがる月は、最後の数日を第5週に入れます。色の付いた欄は数式で計算します。</t>
        </is>
      </c>
    </row>
    <row r="15" ht="16" customHeight="1">
      <c r="A15" s="18" t="inlineStr">
        <is>
          <t>指標は、足して月の数字になるもの（件数・金額・時間）にします。率は足せないので、分子と分母を別の行に入れます。</t>
        </is>
      </c>
    </row>
    <row r="16" ht="8" customHeight="1"/>
    <row r="17" ht="20" customHeight="1">
      <c r="A17" s="7" t="inlineStr">
        <is>
          <t>2. 週ごとの結論（月報の材料）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20" customHeight="1">
      <c r="A18" s="10" t="inlineStr">
        <is>
          <t>週</t>
        </is>
      </c>
      <c r="B18" s="10" t="inlineStr">
        <is>
          <t>期間</t>
        </is>
      </c>
      <c r="C18" s="11" t="n"/>
      <c r="D18" s="10" t="inlineStr">
        <is>
          <t>その週の結論（週報の「今週の結論」を1行で）</t>
        </is>
      </c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 ht="22" customHeight="1">
      <c r="A19" s="20" t="inlineStr">
        <is>
          <t>第1週</t>
        </is>
      </c>
      <c r="B19" s="32">
        <f>IF(C7="","",C7)</f>
        <v/>
      </c>
      <c r="C19" s="33">
        <f>IF(C8="","",C8)</f>
        <v/>
      </c>
      <c r="D19" s="19" t="inlineStr">
        <is>
          <t>月初の2日間。受注120万円、新規の商談1件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</row>
    <row r="20" ht="22" customHeight="1">
      <c r="A20" s="20" t="inlineStr">
        <is>
          <t>第2週</t>
        </is>
      </c>
      <c r="B20" s="32">
        <f>IF(D7="","",D7)</f>
        <v/>
      </c>
      <c r="C20" s="33">
        <f>IF(D8="","",D8)</f>
        <v/>
      </c>
      <c r="D20" s="19" t="inlineStr">
        <is>
          <t>F社（180万円）・C社（85万円）ほかで受注310万円。新規の商談4件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</row>
    <row r="21" ht="22" customHeight="1">
      <c r="A21" s="20" t="inlineStr">
        <is>
          <t>第3週</t>
        </is>
      </c>
      <c r="B21" s="32">
        <f>IF(E7="","",E7)</f>
        <v/>
      </c>
      <c r="C21" s="33">
        <f>IF(E8="","",E8)</f>
        <v/>
      </c>
      <c r="D21" s="19" t="inlineStr">
        <is>
          <t>祝日（スポーツの日）で4日間。受注260万円、新規の商談3件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33" customHeight="1">
      <c r="A22" s="20" t="inlineStr">
        <is>
          <t>第4週</t>
        </is>
      </c>
      <c r="B22" s="32">
        <f>IF(F7="","",F7)</f>
        <v/>
      </c>
      <c r="C22" s="33">
        <f>IF(F8="","",F8)</f>
        <v/>
      </c>
      <c r="D22" s="19" t="inlineStr">
        <is>
          <t>受注320万円で、月の累計は1,010万円。新規の商談は累計12件で、目標まで8件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33" customHeight="1">
      <c r="A23" s="20" t="inlineStr">
        <is>
          <t>第5週</t>
        </is>
      </c>
      <c r="B23" s="32">
        <f>IF(G7="","",G7)</f>
        <v/>
      </c>
      <c r="C23" s="33">
        <f>IF(G8="","",G8)</f>
        <v/>
      </c>
      <c r="D23" s="19" t="inlineStr">
        <is>
          <t>受注230万円で、月の目標（1,100万円）に届いた。新規の商談は2件。出展する展示会が11月12〜13日に延びた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8" customHeight="1"/>
    <row r="25" ht="20" customHeight="1">
      <c r="A25" s="3" t="inlineStr">
        <is>
          <t>3. 今月のまとめ（月報の結論の下書き）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 ht="18" customHeight="1">
      <c r="A26" s="9" t="inlineStr">
        <is>
          <t>・受注額は1,240万円で、目標の1,100万円を上回りました（前月は1,060万円）。
・新規の商談は14件で、目標の20件に6件足りません（前月は18件）。出展する展示会が11月12〜13日に延びたためです。
・見積りの提出は30件で、目標に届きました。</t>
        </is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18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18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 ht="18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16" customHeight="1">
      <c r="A30" s="18" t="inlineStr">
        <is>
          <t>月の合計・目標・前月は、月報（業務報告書の月次）の主な数字の表に、そのまま写せます。</t>
        </is>
      </c>
    </row>
  </sheetData>
  <mergeCells count="32">
    <mergeCell ref="D21:L21"/>
    <mergeCell ref="A25:L25"/>
    <mergeCell ref="A11:B11"/>
    <mergeCell ref="I7:I8"/>
    <mergeCell ref="B18:C18"/>
    <mergeCell ref="A6:B6"/>
    <mergeCell ref="F3:G3"/>
    <mergeCell ref="A7:B7"/>
    <mergeCell ref="A5:L5"/>
    <mergeCell ref="A14:L14"/>
    <mergeCell ref="D18:L18"/>
    <mergeCell ref="H7:H8"/>
    <mergeCell ref="A17:L17"/>
    <mergeCell ref="J7:J8"/>
    <mergeCell ref="A3:B3"/>
    <mergeCell ref="A12:B12"/>
    <mergeCell ref="D23:L23"/>
    <mergeCell ref="A13:L13"/>
    <mergeCell ref="C3:E3"/>
    <mergeCell ref="K7:K8"/>
    <mergeCell ref="A8:B8"/>
    <mergeCell ref="D20:L20"/>
    <mergeCell ref="A30:L30"/>
    <mergeCell ref="H3:L3"/>
    <mergeCell ref="A15:L15"/>
    <mergeCell ref="D19:L19"/>
    <mergeCell ref="A1:L1"/>
    <mergeCell ref="A10:B10"/>
    <mergeCell ref="D22:L22"/>
    <mergeCell ref="L7:L8"/>
    <mergeCell ref="A9:B9"/>
    <mergeCell ref="A26:L29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2026-11-03T14:22:23Z</dcterms:created>
  <dcterms:modified xmlns:dcterms="http://purl.org/dc/terms/" xmlns:xsi="http://www.w3.org/2001/XMLSchema-instance" xsi:type="dcterms:W3CDTF">2026-11-03T14:22:24Z</dcterms:modified>
</cp:coreProperties>
</file>