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稟議書" sheetId="1" state="visible" r:id="rId1"/>
    <sheet xmlns:r="http://schemas.openxmlformats.org/officeDocument/2006/relationships" name="稟議の台帳" sheetId="2" state="visible" r:id="rId2"/>
  </sheets>
  <definedNames>
    <definedName name="_xlnm.Print_Area" localSheetId="0">'稟議書'!$A$1:$L$58</definedName>
    <definedName name="_xlnm.Print_Area" localSheetId="1">'稟議の台帳'!$A$1:$P$14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#,##0&quot;円&quot;"/>
    <numFmt numFmtId="165" formatCode="+#,##0;&quot;−&quot;#,##0;0"/>
    <numFmt numFmtId="166" formatCode="yyyy-mm-dd"/>
    <numFmt numFmtId="167" formatCode="m/d"/>
    <numFmt numFmtId="168" formatCode="0&quot;日&quot;"/>
    <numFmt numFmtId="169" formatCode="#,##0&quot;件&quot;"/>
    <numFmt numFmtId="170" formatCode="0.0&quot;日&quot;"/>
  </numFmts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0" borderId="2" applyAlignment="1" pivotButton="0" quotePrefix="0" xfId="0">
      <alignment horizontal="left" vertical="center" indent="1"/>
    </xf>
    <xf numFmtId="164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4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4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3" fontId="4" fillId="5" borderId="2" applyAlignment="1" pivotButton="0" quotePrefix="0" xfId="0">
      <alignment horizontal="right" vertical="center"/>
    </xf>
    <xf numFmtId="0" fontId="7" fillId="2" borderId="2" applyAlignment="1" pivotButton="0" quotePrefix="0" xfId="0">
      <alignment horizontal="right" vertical="center"/>
    </xf>
    <xf numFmtId="3" fontId="7" fillId="5" borderId="2" applyAlignment="1" pivotButton="0" quotePrefix="0" xfId="0">
      <alignment horizontal="right" vertical="center"/>
    </xf>
    <xf numFmtId="0" fontId="3" fillId="2" borderId="2" applyAlignment="1" pivotButton="0" quotePrefix="0" xfId="0">
      <alignment horizontal="center" vertical="center"/>
    </xf>
    <xf numFmtId="9" fontId="4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 indent="1"/>
    </xf>
    <xf numFmtId="0" fontId="2" fillId="0" borderId="2" applyAlignment="1" pivotButton="0" quotePrefix="0" xfId="0">
      <alignment horizontal="left" vertical="center" wrapText="1" indent="1"/>
    </xf>
    <xf numFmtId="165" fontId="4" fillId="5" borderId="2" applyAlignment="1" pivotButton="0" quotePrefix="0" xfId="0">
      <alignment horizontal="right" vertical="center"/>
    </xf>
    <xf numFmtId="0" fontId="3" fillId="2" borderId="2" applyAlignment="1" pivotButton="0" quotePrefix="0" xfId="0">
      <alignment horizontal="left" vertical="center" wrapText="1" indent="1"/>
    </xf>
    <xf numFmtId="0" fontId="2" fillId="0" borderId="2" applyAlignment="1" pivotButton="0" quotePrefix="0" xfId="0">
      <alignment horizontal="center" vertical="center"/>
    </xf>
    <xf numFmtId="169" fontId="7" fillId="5" borderId="2" applyAlignment="1" pivotButton="0" quotePrefix="0" xfId="0">
      <alignment horizontal="right" vertical="center"/>
    </xf>
    <xf numFmtId="170" fontId="7" fillId="5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indent="1"/>
    </xf>
    <xf numFmtId="167" fontId="4" fillId="0" borderId="2" applyAlignment="1" pivotButton="0" quotePrefix="0" xfId="0">
      <alignment horizontal="center" vertical="center"/>
    </xf>
    <xf numFmtId="168" fontId="4" fillId="5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稟議書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R-2611-007</t>
        </is>
      </c>
      <c r="J1" s="2" t="n"/>
      <c r="K1" s="2" t="n"/>
      <c r="L1" s="2" t="n"/>
    </row>
    <row r="2" ht="6" customHeight="1"/>
    <row r="3" ht="21" customHeight="1">
      <c r="A3" s="4" t="inlineStr">
        <is>
          <t>起案日</t>
        </is>
      </c>
      <c r="B3" s="5" t="n"/>
      <c r="C3" s="6" t="inlineStr">
        <is>
          <t>2026年11月9日（月）</t>
        </is>
      </c>
      <c r="D3" s="7" t="n"/>
      <c r="E3" s="7" t="n"/>
      <c r="F3" s="7" t="n"/>
      <c r="G3" s="4" t="inlineStr">
        <is>
          <t>決裁希望日</t>
        </is>
      </c>
      <c r="H3" s="5" t="n"/>
      <c r="I3" s="6" t="inlineStr">
        <is>
          <t>2026年11月13日（金）</t>
        </is>
      </c>
      <c r="J3" s="7" t="n"/>
      <c r="K3" s="7" t="n"/>
      <c r="L3" s="7" t="n"/>
    </row>
    <row r="4" ht="21" customHeight="1">
      <c r="A4" s="4" t="inlineStr">
        <is>
          <t>所属</t>
        </is>
      </c>
      <c r="B4" s="5" t="n"/>
      <c r="C4" s="6" t="inlineStr">
        <is>
          <t>業務管理課</t>
        </is>
      </c>
      <c r="D4" s="7" t="n"/>
      <c r="E4" s="7" t="n"/>
      <c r="F4" s="7" t="n"/>
      <c r="G4" s="4" t="inlineStr">
        <is>
          <t>起案者</t>
        </is>
      </c>
      <c r="H4" s="5" t="n"/>
      <c r="I4" s="6" t="inlineStr">
        <is>
          <t>山本 一郎</t>
        </is>
      </c>
      <c r="J4" s="7" t="n"/>
      <c r="K4" s="7" t="n"/>
      <c r="L4" s="7" t="n"/>
    </row>
    <row r="5" ht="21" customHeight="1">
      <c r="A5" s="4" t="inlineStr">
        <is>
          <t>件名</t>
        </is>
      </c>
      <c r="B5" s="5" t="n"/>
      <c r="C5" s="6" t="inlineStr">
        <is>
          <t>点検用のタブレット端末8台の購入</t>
        </is>
      </c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1" customHeight="1">
      <c r="A6" s="4" t="inlineStr">
        <is>
          <t>区分</t>
        </is>
      </c>
      <c r="B6" s="5" t="n"/>
      <c r="C6" s="8" t="inlineStr">
        <is>
          <t>備品の購入</t>
        </is>
      </c>
      <c r="D6" s="7" t="n"/>
      <c r="E6" s="7" t="n"/>
      <c r="F6" s="7" t="n"/>
      <c r="G6" s="4" t="inlineStr">
        <is>
          <t>金額（税込）</t>
        </is>
      </c>
      <c r="H6" s="5" t="n"/>
      <c r="I6" s="9">
        <f>IF(K27="","",K27)</f>
        <v/>
      </c>
      <c r="J6" s="10" t="n"/>
      <c r="K6" s="10" t="n"/>
      <c r="L6" s="10" t="n"/>
    </row>
    <row r="7" ht="8" customHeight="1"/>
    <row r="8" ht="20" customHeight="1">
      <c r="A8" s="11" t="inlineStr">
        <is>
          <t>1. 申請の内容（何を・いくらで・いつ）</t>
        </is>
      </c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</row>
    <row r="9" ht="18" customHeight="1">
      <c r="A9" s="13" t="inlineStr">
        <is>
          <t>点検用のタブレット端末8台と保護ケースを、B社から購入します。初期設定（共有フォルダとの連携、紛失したときの遠隔消去）まで含めて、金額は675,664円（税込）です。11月20日に納品を受け、12月1日の点検から使います。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8" customHeight="1"/>
    <row r="13" ht="20" customHeight="1">
      <c r="A13" s="11" t="inlineStr">
        <is>
          <t>2. 理由・目的（今の課題と、なぜ今か）</t>
        </is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</row>
    <row r="14" ht="18" customHeight="1">
      <c r="A14" s="13" t="inlineStr">
        <is>
          <t>・点検の写真は、今は担当者8名が個人のスマートフォンで撮っています。お客様の建物の写真が、個人の端末に残っています。
・点検報告書1件の作成に平均74分かかり、そのうち31分が写真の整理です（10月の調査）。
・会社の端末で撮れば、写真が「物件名_項目_番号」の名前で共有フォルダに上がるように設定でき、整理の時間を減らせます。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18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8" customHeight="1"/>
    <row r="20" ht="20" customHeight="1">
      <c r="A20" s="11" t="inlineStr">
        <is>
          <t>3. 金額の内訳</t>
        </is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</row>
    <row r="21" ht="20" customHeight="1">
      <c r="A21" s="14" t="inlineStr">
        <is>
          <t>No.</t>
        </is>
      </c>
      <c r="B21" s="14" t="inlineStr">
        <is>
          <t>品名・内容</t>
        </is>
      </c>
      <c r="C21" s="15" t="n"/>
      <c r="D21" s="15" t="n"/>
      <c r="E21" s="15" t="n"/>
      <c r="F21" s="15" t="n"/>
      <c r="G21" s="14" t="inlineStr">
        <is>
          <t>数量</t>
        </is>
      </c>
      <c r="H21" s="14" t="inlineStr">
        <is>
          <t>単位</t>
        </is>
      </c>
      <c r="I21" s="14" t="inlineStr">
        <is>
          <t>単価（円）</t>
        </is>
      </c>
      <c r="J21" s="15" t="n"/>
      <c r="K21" s="14" t="inlineStr">
        <is>
          <t>金額（円）</t>
        </is>
      </c>
      <c r="L21" s="15" t="n"/>
    </row>
    <row r="22" ht="22" customHeight="1">
      <c r="A22" s="16" t="inlineStr">
        <is>
          <t>1</t>
        </is>
      </c>
      <c r="B22" s="6" t="inlineStr">
        <is>
          <t>タブレット端末（10.9インチ・128GB）</t>
        </is>
      </c>
      <c r="C22" s="7" t="n"/>
      <c r="D22" s="7" t="n"/>
      <c r="E22" s="7" t="n"/>
      <c r="F22" s="7" t="n"/>
      <c r="G22" s="17" t="n">
        <v>8</v>
      </c>
      <c r="H22" s="16" t="inlineStr">
        <is>
          <t>台</t>
        </is>
      </c>
      <c r="I22" s="18" t="n">
        <v>68800</v>
      </c>
      <c r="J22" s="7" t="n"/>
      <c r="K22" s="19">
        <f>IF(COUNT(G22,I22)&lt;2,"",G22*I22)</f>
        <v/>
      </c>
      <c r="L22" s="10" t="n"/>
    </row>
    <row r="23" ht="22" customHeight="1">
      <c r="A23" s="16" t="inlineStr">
        <is>
          <t>2</t>
        </is>
      </c>
      <c r="B23" s="6" t="inlineStr">
        <is>
          <t>保護ケース（耐衝撃・ストラップつき）</t>
        </is>
      </c>
      <c r="C23" s="7" t="n"/>
      <c r="D23" s="7" t="n"/>
      <c r="E23" s="7" t="n"/>
      <c r="F23" s="7" t="n"/>
      <c r="G23" s="17" t="n">
        <v>8</v>
      </c>
      <c r="H23" s="16" t="inlineStr">
        <is>
          <t>個</t>
        </is>
      </c>
      <c r="I23" s="18" t="n">
        <v>4980</v>
      </c>
      <c r="J23" s="7" t="n"/>
      <c r="K23" s="19">
        <f>IF(COUNT(G23,I23)&lt;2,"",G23*I23)</f>
        <v/>
      </c>
      <c r="L23" s="10" t="n"/>
    </row>
    <row r="24" ht="36" customHeight="1">
      <c r="A24" s="16" t="inlineStr">
        <is>
          <t>3</t>
        </is>
      </c>
      <c r="B24" s="6" t="inlineStr">
        <is>
          <t>初期設定（共有フォルダとの連携・遠隔消去の設定）</t>
        </is>
      </c>
      <c r="C24" s="7" t="n"/>
      <c r="D24" s="7" t="n"/>
      <c r="E24" s="7" t="n"/>
      <c r="F24" s="7" t="n"/>
      <c r="G24" s="17" t="n">
        <v>8</v>
      </c>
      <c r="H24" s="16" t="inlineStr">
        <is>
          <t>台</t>
        </is>
      </c>
      <c r="I24" s="18" t="n">
        <v>3000</v>
      </c>
      <c r="J24" s="7" t="n"/>
      <c r="K24" s="19">
        <f>IF(COUNT(G24,I24)&lt;2,"",G24*I24)</f>
        <v/>
      </c>
      <c r="L24" s="10" t="n"/>
    </row>
    <row r="25" ht="22" customHeight="1">
      <c r="A25" s="20" t="inlineStr">
        <is>
          <t>小計（税抜）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21">
        <f>IF(COUNT(K22:K24)=0,"",SUM(K22:K24))</f>
        <v/>
      </c>
      <c r="L25" s="10" t="n"/>
    </row>
    <row r="26" ht="22" customHeight="1">
      <c r="A26" s="20" t="inlineStr">
        <is>
          <t>消費税（1円未満は切り捨て）</t>
        </is>
      </c>
      <c r="B26" s="5" t="n"/>
      <c r="C26" s="5" t="n"/>
      <c r="D26" s="5" t="n"/>
      <c r="E26" s="5" t="n"/>
      <c r="F26" s="5" t="n"/>
      <c r="G26" s="22" t="inlineStr">
        <is>
          <t>税率</t>
        </is>
      </c>
      <c r="H26" s="5" t="n"/>
      <c r="I26" s="23" t="n">
        <v>0.1</v>
      </c>
      <c r="J26" s="7" t="n"/>
      <c r="K26" s="19">
        <f>IF(K25="","",ROUNDDOWN(K25*I26,0))</f>
        <v/>
      </c>
      <c r="L26" s="10" t="n"/>
    </row>
    <row r="27" ht="22" customHeight="1">
      <c r="A27" s="20" t="inlineStr">
        <is>
          <t>合計（税込）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21">
        <f>IF(K25="","",K25+K26)</f>
        <v/>
      </c>
      <c r="L27" s="10" t="n"/>
    </row>
    <row r="28" ht="16" customHeight="1">
      <c r="A28" s="24" t="inlineStr">
        <is>
          <t>数量と単価を入れると、金額・小計・消費税・合計（税込）と、上の「金額（税込）」が、色の付いた欄に数式で出ます。</t>
        </is>
      </c>
    </row>
    <row r="29" ht="16" customHeight="1">
      <c r="A29" s="24" t="inlineStr">
        <is>
          <t>消費税は、小計×税率（1円未満は切り捨て）です。見積書の消費税と合わないときは、見積書の額に合わせてください。</t>
        </is>
      </c>
    </row>
    <row r="30" ht="8" customHeight="1"/>
    <row r="31" ht="20" customHeight="1">
      <c r="A31" s="11" t="inlineStr">
        <is>
          <t>4. 比べた案</t>
        </is>
      </c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</row>
    <row r="32" ht="30" customHeight="1">
      <c r="A32" s="14" t="inlineStr">
        <is>
          <t>取引先・内容</t>
        </is>
      </c>
      <c r="B32" s="15" t="n"/>
      <c r="C32" s="15" t="n"/>
      <c r="D32" s="15" t="n"/>
      <c r="E32" s="14" t="inlineStr">
        <is>
          <t>金額（税抜・円）</t>
        </is>
      </c>
      <c r="F32" s="15" t="n"/>
      <c r="G32" s="14" t="inlineStr">
        <is>
          <t>最も安い案との差</t>
        </is>
      </c>
      <c r="H32" s="15" t="n"/>
      <c r="I32" s="14" t="inlineStr">
        <is>
          <t>よい点・気になる点</t>
        </is>
      </c>
      <c r="J32" s="15" t="n"/>
      <c r="K32" s="15" t="n"/>
      <c r="L32" s="14" t="inlineStr">
        <is>
          <t>採用</t>
        </is>
      </c>
    </row>
    <row r="33" ht="36" customHeight="1">
      <c r="A33" s="25" t="inlineStr">
        <is>
          <t>A社（家電量販店の法人窓口）：同じ機種・ケース。設定は自社</t>
        </is>
      </c>
      <c r="B33" s="7" t="n"/>
      <c r="C33" s="7" t="n"/>
      <c r="D33" s="7" t="n"/>
      <c r="E33" s="18" t="n">
        <v>590240</v>
      </c>
      <c r="F33" s="7" t="n"/>
      <c r="G33" s="26">
        <f>IF(E33="","",E33-MIN(E$33:E$35))</f>
        <v/>
      </c>
      <c r="H33" s="10" t="n"/>
      <c r="I33" s="25" t="inlineStr">
        <is>
          <t>最も安い。8台の設定に、社内で約2日かかる</t>
        </is>
      </c>
      <c r="J33" s="7" t="n"/>
      <c r="K33" s="7" t="n"/>
      <c r="L33" s="16" t="n"/>
    </row>
    <row r="34" ht="36" customHeight="1">
      <c r="A34" s="25" t="inlineStr">
        <is>
          <t>B社（事務機器の販売店）：同じ機種・ケース、初期設定つき</t>
        </is>
      </c>
      <c r="B34" s="7" t="n"/>
      <c r="C34" s="7" t="n"/>
      <c r="D34" s="7" t="n"/>
      <c r="E34" s="18" t="n">
        <v>614240</v>
      </c>
      <c r="F34" s="7" t="n"/>
      <c r="G34" s="26">
        <f>IF(E34="","",E34-MIN(E$33:E$35))</f>
        <v/>
      </c>
      <c r="H34" s="10" t="n"/>
      <c r="I34" s="25" t="inlineStr">
        <is>
          <t>設定まで任せられ、11月20日に納品できる</t>
        </is>
      </c>
      <c r="J34" s="7" t="n"/>
      <c r="K34" s="7" t="n"/>
      <c r="L34" s="16" t="inlineStr">
        <is>
          <t>○</t>
        </is>
      </c>
    </row>
    <row r="35" ht="36" customHeight="1">
      <c r="A35" s="25" t="inlineStr">
        <is>
          <t>C社（事務機器の販売店）：256GBの機種・ケース、初期設定つき</t>
        </is>
      </c>
      <c r="B35" s="7" t="n"/>
      <c r="C35" s="7" t="n"/>
      <c r="D35" s="7" t="n"/>
      <c r="E35" s="18" t="n">
        <v>742240</v>
      </c>
      <c r="F35" s="7" t="n"/>
      <c r="G35" s="26">
        <f>IF(E35="","",E35-MIN(E$33:E$35))</f>
        <v/>
      </c>
      <c r="H35" s="10" t="n"/>
      <c r="I35" s="25" t="inlineStr">
        <is>
          <t>容量に余裕はあるが、今の写真の量には大きすぎる</t>
        </is>
      </c>
      <c r="J35" s="7" t="n"/>
      <c r="K35" s="7" t="n"/>
      <c r="L35" s="16" t="n"/>
    </row>
    <row r="36" ht="16" customHeight="1">
      <c r="A36" s="24" t="inlineStr">
        <is>
          <t>最も安い案との差は、色の付いた欄に数式で出ます（その案の金額−いちばん安い案の金額）。</t>
        </is>
      </c>
    </row>
    <row r="37" ht="34" customHeight="1">
      <c r="A37" s="27" t="inlineStr">
        <is>
          <t>選んだ理由</t>
        </is>
      </c>
      <c r="B37" s="5" t="n"/>
      <c r="C37" s="13" t="inlineStr">
        <is>
          <t>B案はA案より24,000円（税抜）高くなりますが、初期設定まで任せられます。A案では設定に約2日かかり、12月1日に間に合わないおそれがあります。</t>
        </is>
      </c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8" customHeight="1"/>
    <row r="39" ht="20" customHeight="1">
      <c r="A39" s="11" t="inlineStr">
        <is>
          <t>5. 効果とリスク</t>
        </is>
      </c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</row>
    <row r="40" ht="34" customHeight="1">
      <c r="A40" s="27" t="inlineStr">
        <is>
          <t>期待する効果</t>
        </is>
      </c>
      <c r="B40" s="5" t="n"/>
      <c r="C40" s="13" t="inlineStr">
        <is>
          <t>写真の整理を1件31分から15分にし、点検報告書の作成を1件65分以内にします（12月の調査で確かめます）。お客様の写真が、個人の端末に残らなくなります。</t>
        </is>
      </c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34" customHeight="1">
      <c r="A41" s="27" t="inlineStr">
        <is>
          <t>リスクと対策</t>
        </is>
      </c>
      <c r="B41" s="5" t="n"/>
      <c r="C41" s="13" t="inlineStr">
        <is>
          <t>落としたときの破損には、耐衝撃のケースで備えます。紛失に備えて遠隔で消去できるように設定し、端末ごとに使う人を台帳で決めます。</t>
        </is>
      </c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34" customHeight="1">
      <c r="A42" s="27" t="inlineStr">
        <is>
          <t>見送った場合</t>
        </is>
      </c>
      <c r="B42" s="5" t="n"/>
      <c r="C42" s="13" t="inlineStr">
        <is>
          <t>個人のスマートフォンでの撮影が続き、写真の整理の時間も減りません。</t>
        </is>
      </c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8" customHeight="1"/>
    <row r="44" ht="20" customHeight="1">
      <c r="A44" s="11" t="inlineStr">
        <is>
          <t>6. 日程・支払い・予算</t>
        </is>
      </c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</row>
    <row r="45" ht="21" customHeight="1">
      <c r="A45" s="4" t="inlineStr">
        <is>
          <t>発注日</t>
        </is>
      </c>
      <c r="B45" s="5" t="n"/>
      <c r="C45" s="6" t="inlineStr">
        <is>
          <t>2026年11月16日（月）</t>
        </is>
      </c>
      <c r="D45" s="7" t="n"/>
      <c r="E45" s="7" t="n"/>
      <c r="F45" s="7" t="n"/>
      <c r="G45" s="4" t="inlineStr">
        <is>
          <t>納品日</t>
        </is>
      </c>
      <c r="H45" s="5" t="n"/>
      <c r="I45" s="6" t="inlineStr">
        <is>
          <t>2026年11月20日（金）</t>
        </is>
      </c>
      <c r="J45" s="7" t="n"/>
      <c r="K45" s="7" t="n"/>
      <c r="L45" s="7" t="n"/>
    </row>
    <row r="46" ht="21" customHeight="1">
      <c r="A46" s="4" t="inlineStr">
        <is>
          <t>使い始め</t>
        </is>
      </c>
      <c r="B46" s="5" t="n"/>
      <c r="C46" s="6" t="inlineStr">
        <is>
          <t>2026年12月1日（火）</t>
        </is>
      </c>
      <c r="D46" s="7" t="n"/>
      <c r="E46" s="7" t="n"/>
      <c r="F46" s="7" t="n"/>
      <c r="G46" s="4" t="inlineStr">
        <is>
          <t>支払い</t>
        </is>
      </c>
      <c r="H46" s="5" t="n"/>
      <c r="I46" s="6" t="inlineStr">
        <is>
          <t>納品の翌月末に振込</t>
        </is>
      </c>
      <c r="J46" s="7" t="n"/>
      <c r="K46" s="7" t="n"/>
      <c r="L46" s="7" t="n"/>
    </row>
    <row r="47" ht="21" customHeight="1">
      <c r="A47" s="4" t="inlineStr">
        <is>
          <t>予算</t>
        </is>
      </c>
      <c r="B47" s="5" t="n"/>
      <c r="C47" s="6" t="inlineStr">
        <is>
          <t>予算内（設備管理部の2026年度の機器の予算）</t>
        </is>
      </c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21" customHeight="1">
      <c r="A48" s="4" t="inlineStr">
        <is>
          <t>添付資料</t>
        </is>
      </c>
      <c r="B48" s="5" t="n"/>
      <c r="C48" s="6" t="inlineStr">
        <is>
          <t>見積書3通（A社・B社・C社）、機種の仕様書、端末の管理台帳の案</t>
        </is>
      </c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8" customHeight="1"/>
    <row r="50" ht="20" customHeight="1">
      <c r="A50" s="11" t="inlineStr">
        <is>
          <t>承認の欄（回付の順）</t>
        </is>
      </c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</row>
    <row r="51" ht="20" customHeight="1">
      <c r="A51" s="14" t="inlineStr">
        <is>
          <t>順</t>
        </is>
      </c>
      <c r="B51" s="14" t="inlineStr">
        <is>
          <t>部署・役職</t>
        </is>
      </c>
      <c r="C51" s="15" t="n"/>
      <c r="D51" s="14" t="inlineStr">
        <is>
          <t>氏名</t>
        </is>
      </c>
      <c r="E51" s="15" t="n"/>
      <c r="F51" s="14" t="inlineStr">
        <is>
          <t>日付</t>
        </is>
      </c>
      <c r="G51" s="14" t="inlineStr">
        <is>
          <t>判断</t>
        </is>
      </c>
      <c r="H51" s="15" t="n"/>
      <c r="I51" s="14" t="inlineStr">
        <is>
          <t>意見・条件</t>
        </is>
      </c>
      <c r="J51" s="15" t="n"/>
      <c r="K51" s="15" t="n"/>
      <c r="L51" s="14" t="inlineStr">
        <is>
          <t>印</t>
        </is>
      </c>
    </row>
    <row r="52" ht="30" customHeight="1">
      <c r="A52" s="16" t="inlineStr">
        <is>
          <t>1</t>
        </is>
      </c>
      <c r="B52" s="25" t="inlineStr">
        <is>
          <t>業務管理課 課長</t>
        </is>
      </c>
      <c r="C52" s="7" t="n"/>
      <c r="D52" s="8" t="inlineStr">
        <is>
          <t>森 健太</t>
        </is>
      </c>
      <c r="E52" s="7" t="n"/>
      <c r="F52" s="28" t="inlineStr">
        <is>
          <t>11/9</t>
        </is>
      </c>
      <c r="G52" s="28" t="inlineStr">
        <is>
          <t>承認</t>
        </is>
      </c>
      <c r="H52" s="7" t="n"/>
      <c r="I52" s="25" t="n"/>
      <c r="J52" s="7" t="n"/>
      <c r="K52" s="7" t="n"/>
      <c r="L52" s="8" t="n"/>
    </row>
    <row r="53" ht="30" customHeight="1">
      <c r="A53" s="16" t="inlineStr">
        <is>
          <t>2</t>
        </is>
      </c>
      <c r="B53" s="25" t="inlineStr">
        <is>
          <t>設備管理部 部長</t>
        </is>
      </c>
      <c r="C53" s="7" t="n"/>
      <c r="D53" s="8" t="inlineStr">
        <is>
          <t>田中 修</t>
        </is>
      </c>
      <c r="E53" s="7" t="n"/>
      <c r="F53" s="28" t="inlineStr">
        <is>
          <t>11/10</t>
        </is>
      </c>
      <c r="G53" s="28" t="inlineStr">
        <is>
          <t>承認</t>
        </is>
      </c>
      <c r="H53" s="7" t="n"/>
      <c r="I53" s="25" t="inlineStr">
        <is>
          <t>12月に調査の結果を報告</t>
        </is>
      </c>
      <c r="J53" s="7" t="n"/>
      <c r="K53" s="7" t="n"/>
      <c r="L53" s="8" t="n"/>
    </row>
    <row r="54" ht="30" customHeight="1">
      <c r="A54" s="16" t="inlineStr">
        <is>
          <t>3</t>
        </is>
      </c>
      <c r="B54" s="25" t="inlineStr">
        <is>
          <t>総務部 部長</t>
        </is>
      </c>
      <c r="C54" s="7" t="n"/>
      <c r="D54" s="8" t="inlineStr">
        <is>
          <t>石井 美穂</t>
        </is>
      </c>
      <c r="E54" s="7" t="n"/>
      <c r="F54" s="28" t="inlineStr">
        <is>
          <t>11/11</t>
        </is>
      </c>
      <c r="G54" s="28" t="inlineStr">
        <is>
          <t>条件付き承認</t>
        </is>
      </c>
      <c r="H54" s="7" t="n"/>
      <c r="I54" s="25" t="inlineStr">
        <is>
          <t>納品までに管理台帳を作る</t>
        </is>
      </c>
      <c r="J54" s="7" t="n"/>
      <c r="K54" s="7" t="n"/>
      <c r="L54" s="8" t="n"/>
    </row>
    <row r="55" ht="30" customHeight="1">
      <c r="A55" s="16" t="inlineStr">
        <is>
          <t>4</t>
        </is>
      </c>
      <c r="B55" s="25" t="inlineStr">
        <is>
          <t>経理部 課長</t>
        </is>
      </c>
      <c r="C55" s="7" t="n"/>
      <c r="D55" s="8" t="inlineStr">
        <is>
          <t>村上 亮</t>
        </is>
      </c>
      <c r="E55" s="7" t="n"/>
      <c r="F55" s="28" t="inlineStr">
        <is>
          <t>11/12</t>
        </is>
      </c>
      <c r="G55" s="28" t="inlineStr">
        <is>
          <t>承認</t>
        </is>
      </c>
      <c r="H55" s="7" t="n"/>
      <c r="I55" s="25" t="n"/>
      <c r="J55" s="7" t="n"/>
      <c r="K55" s="7" t="n"/>
      <c r="L55" s="8" t="n"/>
    </row>
    <row r="56" ht="30" customHeight="1">
      <c r="A56" s="16" t="inlineStr">
        <is>
          <t>5</t>
        </is>
      </c>
      <c r="B56" s="25" t="inlineStr">
        <is>
          <t>取締役（決裁者）</t>
        </is>
      </c>
      <c r="C56" s="7" t="n"/>
      <c r="D56" s="8" t="inlineStr">
        <is>
          <t>小野 誠</t>
        </is>
      </c>
      <c r="E56" s="7" t="n"/>
      <c r="F56" s="28" t="inlineStr">
        <is>
          <t>11/13</t>
        </is>
      </c>
      <c r="G56" s="28" t="inlineStr">
        <is>
          <t>承認</t>
        </is>
      </c>
      <c r="H56" s="7" t="n"/>
      <c r="I56" s="25" t="n"/>
      <c r="J56" s="7" t="n"/>
      <c r="K56" s="7" t="n"/>
      <c r="L56" s="8" t="n"/>
    </row>
    <row r="57" ht="16" customHeight="1">
      <c r="A57" s="24" t="inlineStr">
        <is>
          <t>区分・採用（○）・判断は、一覧から選べます。</t>
        </is>
      </c>
    </row>
    <row r="58" ht="16" customHeight="1">
      <c r="A58" s="24" t="inlineStr">
        <is>
          <t>決裁の権限（いくらから誰が決めるか）と回付の順は、会社の規程（職務権限規程など）に従ってください。</t>
        </is>
      </c>
    </row>
  </sheetData>
  <mergeCells count="110">
    <mergeCell ref="I54:K54"/>
    <mergeCell ref="I32:K32"/>
    <mergeCell ref="I1:L1"/>
    <mergeCell ref="K24:L24"/>
    <mergeCell ref="I4:L4"/>
    <mergeCell ref="I56:K56"/>
    <mergeCell ref="I26:J26"/>
    <mergeCell ref="K26:L26"/>
    <mergeCell ref="A57:L57"/>
    <mergeCell ref="A41:B41"/>
    <mergeCell ref="C6:F6"/>
    <mergeCell ref="C42:L42"/>
    <mergeCell ref="E34:F34"/>
    <mergeCell ref="G34:H34"/>
    <mergeCell ref="A14:L18"/>
    <mergeCell ref="A42:B42"/>
    <mergeCell ref="I34:K34"/>
    <mergeCell ref="D56:E56"/>
    <mergeCell ref="B55:C55"/>
    <mergeCell ref="B51:C51"/>
    <mergeCell ref="D51:E51"/>
    <mergeCell ref="A36:L36"/>
    <mergeCell ref="A33:D33"/>
    <mergeCell ref="A48:B48"/>
    <mergeCell ref="A35:D35"/>
    <mergeCell ref="C48:L48"/>
    <mergeCell ref="A45:B45"/>
    <mergeCell ref="K21:L21"/>
    <mergeCell ref="C3:F3"/>
    <mergeCell ref="A37:B37"/>
    <mergeCell ref="I6:L6"/>
    <mergeCell ref="A46:B46"/>
    <mergeCell ref="I46:L46"/>
    <mergeCell ref="B53:C53"/>
    <mergeCell ref="I51:K51"/>
    <mergeCell ref="D53:E53"/>
    <mergeCell ref="C4:F4"/>
    <mergeCell ref="I24:J24"/>
    <mergeCell ref="G33:H33"/>
    <mergeCell ref="K27:L27"/>
    <mergeCell ref="A31:L31"/>
    <mergeCell ref="A58:L58"/>
    <mergeCell ref="A25:J25"/>
    <mergeCell ref="G26:H26"/>
    <mergeCell ref="G35:H35"/>
    <mergeCell ref="K25:L25"/>
    <mergeCell ref="B54:C54"/>
    <mergeCell ref="I53:K53"/>
    <mergeCell ref="A26:F26"/>
    <mergeCell ref="B56:C56"/>
    <mergeCell ref="A50:L50"/>
    <mergeCell ref="B21:F21"/>
    <mergeCell ref="C37:L37"/>
    <mergeCell ref="B52:C52"/>
    <mergeCell ref="I55:K55"/>
    <mergeCell ref="D52:E52"/>
    <mergeCell ref="A34:D34"/>
    <mergeCell ref="I52:K52"/>
    <mergeCell ref="B23:F23"/>
    <mergeCell ref="A3:B3"/>
    <mergeCell ref="I45:L45"/>
    <mergeCell ref="A20:L20"/>
    <mergeCell ref="I21:J21"/>
    <mergeCell ref="A29:L29"/>
    <mergeCell ref="C45:F45"/>
    <mergeCell ref="A5:B5"/>
    <mergeCell ref="A13:L13"/>
    <mergeCell ref="A44:L44"/>
    <mergeCell ref="I23:J23"/>
    <mergeCell ref="K23:L23"/>
    <mergeCell ref="A4:B4"/>
    <mergeCell ref="C41:L41"/>
    <mergeCell ref="G51:H51"/>
    <mergeCell ref="D55:E55"/>
    <mergeCell ref="E32:F32"/>
    <mergeCell ref="G54:H54"/>
    <mergeCell ref="G32:H32"/>
    <mergeCell ref="A27:J27"/>
    <mergeCell ref="C46:F46"/>
    <mergeCell ref="D54:E54"/>
    <mergeCell ref="A40:B40"/>
    <mergeCell ref="A32:D32"/>
    <mergeCell ref="G56:H56"/>
    <mergeCell ref="G52:H52"/>
    <mergeCell ref="E33:F33"/>
    <mergeCell ref="B22:F22"/>
    <mergeCell ref="A1:H1"/>
    <mergeCell ref="A6:B6"/>
    <mergeCell ref="I33:K33"/>
    <mergeCell ref="E35:F35"/>
    <mergeCell ref="A8:L8"/>
    <mergeCell ref="G53:H53"/>
    <mergeCell ref="I35:K35"/>
    <mergeCell ref="G6:H6"/>
    <mergeCell ref="I22:J22"/>
    <mergeCell ref="K22:L22"/>
    <mergeCell ref="G3:H3"/>
    <mergeCell ref="C5:L5"/>
    <mergeCell ref="A28:L28"/>
    <mergeCell ref="A47:B47"/>
    <mergeCell ref="G45:H45"/>
    <mergeCell ref="C47:L47"/>
    <mergeCell ref="A39:L39"/>
    <mergeCell ref="G55:H55"/>
    <mergeCell ref="G4:H4"/>
    <mergeCell ref="B24:F24"/>
    <mergeCell ref="C40:L40"/>
    <mergeCell ref="I3:L3"/>
    <mergeCell ref="A9:L11"/>
    <mergeCell ref="G46:H46"/>
  </mergeCells>
  <dataValidations count="3">
    <dataValidation sqref="C6" showDropDown="0" showInputMessage="0" showErrorMessage="0" allowBlank="1" type="list">
      <formula1>"備品の購入,システムの導入,外注・業務委託,取引の開始,契約の更新,出張・研修,採用,その他"</formula1>
    </dataValidation>
    <dataValidation sqref="L33:L35" showDropDown="0" showInputMessage="0" showErrorMessage="0" allowBlank="1" type="list">
      <formula1>"○"</formula1>
    </dataValidation>
    <dataValidation sqref="G52:G56" showDropDown="0" showInputMessage="0" showErrorMessage="0" allowBlank="1" type="list">
      <formula1>"承認,条件付き承認,差し戻し,否認"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4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稟議の台帳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>2026年度</t>
        </is>
      </c>
      <c r="N1" s="2" t="n"/>
      <c r="O1" s="2" t="n"/>
      <c r="P1" s="2" t="n"/>
    </row>
    <row r="2" ht="6" customHeight="1"/>
    <row r="3" ht="22" customHeight="1">
      <c r="A3" s="4" t="inlineStr">
        <is>
          <t>件数</t>
        </is>
      </c>
      <c r="B3" s="5" t="n"/>
      <c r="C3" s="29">
        <f>IF(COUNTA(D6:D12)=0,"",COUNTA(D6:D12))</f>
        <v/>
      </c>
      <c r="D3" s="10" t="n"/>
      <c r="E3" s="4" t="inlineStr">
        <is>
          <t>承認の件数</t>
        </is>
      </c>
      <c r="F3" s="5" t="n"/>
      <c r="G3" s="29">
        <f>IF(COUNTA(D6:D12)=0,"",COUNTIF(O6:O12,"承認")+COUNTIF(O6:O12,"条件付き承認"))</f>
        <v/>
      </c>
      <c r="H3" s="10" t="n"/>
      <c r="I3" s="4" t="inlineStr">
        <is>
          <t>承認した金額</t>
        </is>
      </c>
      <c r="J3" s="5" t="n"/>
      <c r="K3" s="9">
        <f>IF(COUNTA(D6:D12)=0,"",SUMIF(O6:O12,"承認",L6:L12)+SUMIF(O6:O12,"条件付き承認",L6:L12))</f>
        <v/>
      </c>
      <c r="L3" s="10" t="n"/>
      <c r="M3" s="4" t="inlineStr">
        <is>
          <t>平均の日数</t>
        </is>
      </c>
      <c r="N3" s="5" t="n"/>
      <c r="O3" s="30">
        <f>IF(COUNT(P6:P12)=0,"",AVERAGE(P6:P12))</f>
        <v/>
      </c>
      <c r="P3" s="10" t="n"/>
    </row>
    <row r="4" ht="6" customHeight="1"/>
    <row r="5" ht="22" customHeight="1">
      <c r="A5" s="14" t="inlineStr">
        <is>
          <t>稟議番号</t>
        </is>
      </c>
      <c r="B5" s="15" t="n"/>
      <c r="C5" s="14" t="inlineStr">
        <is>
          <t>起案日</t>
        </is>
      </c>
      <c r="D5" s="14" t="inlineStr">
        <is>
          <t>件名</t>
        </is>
      </c>
      <c r="E5" s="15" t="n"/>
      <c r="F5" s="15" t="n"/>
      <c r="G5" s="15" t="n"/>
      <c r="H5" s="14" t="inlineStr">
        <is>
          <t>区分</t>
        </is>
      </c>
      <c r="I5" s="15" t="n"/>
      <c r="J5" s="14" t="inlineStr">
        <is>
          <t>起案者</t>
        </is>
      </c>
      <c r="K5" s="15" t="n"/>
      <c r="L5" s="14" t="inlineStr">
        <is>
          <t>金額（税込・円）</t>
        </is>
      </c>
      <c r="M5" s="15" t="n"/>
      <c r="N5" s="14" t="inlineStr">
        <is>
          <t>結果の日</t>
        </is>
      </c>
      <c r="O5" s="14" t="inlineStr">
        <is>
          <t>結果</t>
        </is>
      </c>
      <c r="P5" s="14" t="inlineStr">
        <is>
          <t>日数</t>
        </is>
      </c>
    </row>
    <row r="6" ht="22" customHeight="1">
      <c r="A6" s="31" t="inlineStr">
        <is>
          <t>R-2610-001</t>
        </is>
      </c>
      <c r="B6" s="7" t="n"/>
      <c r="C6" s="32" t="n">
        <v>46296</v>
      </c>
      <c r="D6" s="31" t="inlineStr">
        <is>
          <t>清掃用の高圧洗浄機の買い替え</t>
        </is>
      </c>
      <c r="E6" s="7" t="n"/>
      <c r="F6" s="7" t="n"/>
      <c r="G6" s="7" t="n"/>
      <c r="H6" s="31" t="inlineStr">
        <is>
          <t>備品の購入</t>
        </is>
      </c>
      <c r="I6" s="7" t="n"/>
      <c r="J6" s="31" t="inlineStr">
        <is>
          <t>設備管理部 中村</t>
        </is>
      </c>
      <c r="K6" s="7" t="n"/>
      <c r="L6" s="18" t="n">
        <v>418000</v>
      </c>
      <c r="M6" s="7" t="n"/>
      <c r="N6" s="32" t="n">
        <v>46302</v>
      </c>
      <c r="O6" s="28" t="inlineStr">
        <is>
          <t>承認</t>
        </is>
      </c>
      <c r="P6" s="33">
        <f>IF(OR(C6="",N6=""),"",N6-C6)</f>
        <v/>
      </c>
    </row>
    <row r="7" ht="22" customHeight="1">
      <c r="A7" s="31" t="inlineStr">
        <is>
          <t>R-2610-002</t>
        </is>
      </c>
      <c r="B7" s="7" t="n"/>
      <c r="C7" s="32" t="n">
        <v>46300</v>
      </c>
      <c r="D7" s="31" t="inlineStr">
        <is>
          <t>共有フォルダの容量の追加（1年分）</t>
        </is>
      </c>
      <c r="E7" s="7" t="n"/>
      <c r="F7" s="7" t="n"/>
      <c r="G7" s="7" t="n"/>
      <c r="H7" s="31" t="inlineStr">
        <is>
          <t>システムの導入</t>
        </is>
      </c>
      <c r="I7" s="7" t="n"/>
      <c r="J7" s="31" t="inlineStr">
        <is>
          <t>業務管理課 山本</t>
        </is>
      </c>
      <c r="K7" s="7" t="n"/>
      <c r="L7" s="18" t="n">
        <v>79200</v>
      </c>
      <c r="M7" s="7" t="n"/>
      <c r="N7" s="32" t="n">
        <v>46303</v>
      </c>
      <c r="O7" s="28" t="inlineStr">
        <is>
          <t>承認</t>
        </is>
      </c>
      <c r="P7" s="33">
        <f>IF(OR(C7="",N7=""),"",N7-C7)</f>
        <v/>
      </c>
    </row>
    <row r="8" ht="22" customHeight="1">
      <c r="A8" s="31" t="inlineStr">
        <is>
          <t>R-2610-003</t>
        </is>
      </c>
      <c r="B8" s="7" t="n"/>
      <c r="C8" s="32" t="n">
        <v>46309</v>
      </c>
      <c r="D8" s="31" t="inlineStr">
        <is>
          <t>安全衛生の外部講習の受講（2名）</t>
        </is>
      </c>
      <c r="E8" s="7" t="n"/>
      <c r="F8" s="7" t="n"/>
      <c r="G8" s="7" t="n"/>
      <c r="H8" s="31" t="inlineStr">
        <is>
          <t>出張・研修</t>
        </is>
      </c>
      <c r="I8" s="7" t="n"/>
      <c r="J8" s="31" t="inlineStr">
        <is>
          <t>設備管理部 小林</t>
        </is>
      </c>
      <c r="K8" s="7" t="n"/>
      <c r="L8" s="18" t="n">
        <v>46200</v>
      </c>
      <c r="M8" s="7" t="n"/>
      <c r="N8" s="32" t="n">
        <v>46311</v>
      </c>
      <c r="O8" s="28" t="inlineStr">
        <is>
          <t>承認</t>
        </is>
      </c>
      <c r="P8" s="33">
        <f>IF(OR(C8="",N8=""),"",N8-C8)</f>
        <v/>
      </c>
    </row>
    <row r="9" ht="22" customHeight="1">
      <c r="A9" s="31" t="inlineStr">
        <is>
          <t>R-2610-004</t>
        </is>
      </c>
      <c r="B9" s="7" t="n"/>
      <c r="C9" s="32" t="n">
        <v>46315</v>
      </c>
      <c r="D9" s="31" t="inlineStr">
        <is>
          <t>配管の部品の新しい仕入先との取引の開始</t>
        </is>
      </c>
      <c r="E9" s="7" t="n"/>
      <c r="F9" s="7" t="n"/>
      <c r="G9" s="7" t="n"/>
      <c r="H9" s="31" t="inlineStr">
        <is>
          <t>取引の開始</t>
        </is>
      </c>
      <c r="I9" s="7" t="n"/>
      <c r="J9" s="31" t="inlineStr">
        <is>
          <t>設備管理部 中村</t>
        </is>
      </c>
      <c r="K9" s="7" t="n"/>
      <c r="L9" s="18" t="n"/>
      <c r="M9" s="7" t="n"/>
      <c r="N9" s="32" t="n">
        <v>46325</v>
      </c>
      <c r="O9" s="28" t="inlineStr">
        <is>
          <t>条件付き承認</t>
        </is>
      </c>
      <c r="P9" s="33">
        <f>IF(OR(C9="",N9=""),"",N9-C9)</f>
        <v/>
      </c>
    </row>
    <row r="10" ht="22" customHeight="1">
      <c r="A10" s="31" t="inlineStr">
        <is>
          <t>R-2610-005</t>
        </is>
      </c>
      <c r="B10" s="7" t="n"/>
      <c r="C10" s="32" t="n">
        <v>46321</v>
      </c>
      <c r="D10" s="31" t="inlineStr">
        <is>
          <t>社用車1台の入れ替え</t>
        </is>
      </c>
      <c r="E10" s="7" t="n"/>
      <c r="F10" s="7" t="n"/>
      <c r="G10" s="7" t="n"/>
      <c r="H10" s="31" t="inlineStr">
        <is>
          <t>備品の購入</t>
        </is>
      </c>
      <c r="I10" s="7" t="n"/>
      <c r="J10" s="31" t="inlineStr">
        <is>
          <t>総務部 石井</t>
        </is>
      </c>
      <c r="K10" s="7" t="n"/>
      <c r="L10" s="18" t="n">
        <v>3190000</v>
      </c>
      <c r="M10" s="7" t="n"/>
      <c r="N10" s="32" t="n">
        <v>46331</v>
      </c>
      <c r="O10" s="28" t="inlineStr">
        <is>
          <t>差し戻し</t>
        </is>
      </c>
      <c r="P10" s="33">
        <f>IF(OR(C10="",N10=""),"",N10-C10)</f>
        <v/>
      </c>
    </row>
    <row r="11" ht="22" customHeight="1">
      <c r="A11" s="31" t="inlineStr">
        <is>
          <t>R-2611-006</t>
        </is>
      </c>
      <c r="B11" s="7" t="n"/>
      <c r="C11" s="32" t="n">
        <v>46328</v>
      </c>
      <c r="D11" s="31" t="inlineStr">
        <is>
          <t>ホームページの施工事例のページの更新（外注）</t>
        </is>
      </c>
      <c r="E11" s="7" t="n"/>
      <c r="F11" s="7" t="n"/>
      <c r="G11" s="7" t="n"/>
      <c r="H11" s="31" t="inlineStr">
        <is>
          <t>外注・業務委託</t>
        </is>
      </c>
      <c r="I11" s="7" t="n"/>
      <c r="J11" s="31" t="inlineStr">
        <is>
          <t>業務管理課 山本</t>
        </is>
      </c>
      <c r="K11" s="7" t="n"/>
      <c r="L11" s="18" t="n">
        <v>330000</v>
      </c>
      <c r="M11" s="7" t="n"/>
      <c r="N11" s="32" t="n"/>
      <c r="O11" s="28" t="inlineStr">
        <is>
          <t>回付中</t>
        </is>
      </c>
      <c r="P11" s="33">
        <f>IF(OR(C11="",N11=""),"",N11-C11)</f>
        <v/>
      </c>
    </row>
    <row r="12" ht="22" customHeight="1">
      <c r="A12" s="31" t="inlineStr">
        <is>
          <t>R-2611-007</t>
        </is>
      </c>
      <c r="B12" s="7" t="n"/>
      <c r="C12" s="32" t="n">
        <v>46335</v>
      </c>
      <c r="D12" s="31" t="inlineStr">
        <is>
          <t>点検用のタブレット端末8台の購入</t>
        </is>
      </c>
      <c r="E12" s="7" t="n"/>
      <c r="F12" s="7" t="n"/>
      <c r="G12" s="7" t="n"/>
      <c r="H12" s="31" t="inlineStr">
        <is>
          <t>備品の購入</t>
        </is>
      </c>
      <c r="I12" s="7" t="n"/>
      <c r="J12" s="31" t="inlineStr">
        <is>
          <t>業務管理課 山本</t>
        </is>
      </c>
      <c r="K12" s="7" t="n"/>
      <c r="L12" s="18" t="n">
        <v>675664</v>
      </c>
      <c r="M12" s="7" t="n"/>
      <c r="N12" s="32" t="n">
        <v>46339</v>
      </c>
      <c r="O12" s="28" t="inlineStr">
        <is>
          <t>承認</t>
        </is>
      </c>
      <c r="P12" s="33">
        <f>IF(OR(C12="",N12=""),"",N12-C12)</f>
        <v/>
      </c>
    </row>
    <row r="13" ht="16" customHeight="1">
      <c r="A13" s="24" t="inlineStr">
        <is>
          <t>結果は一覧から選べます（承認・条件付き承認・差し戻し・否認・回付中）。日数（結果の日−起案日）と上の集計は、色の付いた欄に数式で出ます。</t>
        </is>
      </c>
    </row>
    <row r="14" ht="16" customHeight="1">
      <c r="A14" s="24" t="inlineStr">
        <is>
          <t>日付は「2026/11/9」のように入れます。金額が決まっていない稟議（取引の開始など）は、金額を空欄にします。</t>
        </is>
      </c>
    </row>
  </sheetData>
  <mergeCells count="52">
    <mergeCell ref="O3:P3"/>
    <mergeCell ref="D9:G9"/>
    <mergeCell ref="L7:M7"/>
    <mergeCell ref="A14:P14"/>
    <mergeCell ref="J5:K5"/>
    <mergeCell ref="D12:G12"/>
    <mergeCell ref="D8:G8"/>
    <mergeCell ref="H10:I10"/>
    <mergeCell ref="A11:B11"/>
    <mergeCell ref="J10:K10"/>
    <mergeCell ref="D5:G5"/>
    <mergeCell ref="A6:B6"/>
    <mergeCell ref="H9:I9"/>
    <mergeCell ref="J9:K9"/>
    <mergeCell ref="L12:M12"/>
    <mergeCell ref="H6:I6"/>
    <mergeCell ref="A7:B7"/>
    <mergeCell ref="C3:D3"/>
    <mergeCell ref="J6:K6"/>
    <mergeCell ref="A13:P13"/>
    <mergeCell ref="L5:M5"/>
    <mergeCell ref="D10:G10"/>
    <mergeCell ref="L8:M8"/>
    <mergeCell ref="A3:B3"/>
    <mergeCell ref="G3:H3"/>
    <mergeCell ref="A12:B12"/>
    <mergeCell ref="I3:J3"/>
    <mergeCell ref="H11:I11"/>
    <mergeCell ref="J11:K11"/>
    <mergeCell ref="M1:P1"/>
    <mergeCell ref="H7:I7"/>
    <mergeCell ref="D6:G6"/>
    <mergeCell ref="L10:M10"/>
    <mergeCell ref="J7:K7"/>
    <mergeCell ref="A5:B5"/>
    <mergeCell ref="D11:G11"/>
    <mergeCell ref="M3:N3"/>
    <mergeCell ref="A8:B8"/>
    <mergeCell ref="L9:M9"/>
    <mergeCell ref="H12:I12"/>
    <mergeCell ref="J12:K12"/>
    <mergeCell ref="L6:M6"/>
    <mergeCell ref="A1:L1"/>
    <mergeCell ref="A10:B10"/>
    <mergeCell ref="D7:G7"/>
    <mergeCell ref="L11:M11"/>
    <mergeCell ref="H5:I5"/>
    <mergeCell ref="H8:I8"/>
    <mergeCell ref="A9:B9"/>
    <mergeCell ref="J8:K8"/>
    <mergeCell ref="E3:F3"/>
    <mergeCell ref="K3:L3"/>
  </mergeCells>
  <dataValidations count="2">
    <dataValidation sqref="H6:H12" showDropDown="0" showInputMessage="0" showErrorMessage="0" allowBlank="1" type="list">
      <formula1>"備品の購入,システムの導入,外注・業務委託,取引の開始,契約の更新,出張・研修,採用,その他"</formula1>
    </dataValidation>
    <dataValidation sqref="O6:O12" showDropDown="0" showInputMessage="0" showErrorMessage="0" allowBlank="1" type="list">
      <formula1>"承認,条件付き承認,差し戻し,否認,回付中"</formula1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2026-11-03T17:02:14Z</dcterms:created>
  <dcterms:modified xmlns:dcterms="http://purl.org/dc/terms/" xmlns:xsi="http://www.w3.org/2001/XMLSchema-instance" xsi:type="dcterms:W3CDTF">2026-11-03T17:02:15Z</dcterms:modified>
</cp:coreProperties>
</file>