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順書" sheetId="1" state="visible" r:id="rId1"/>
    <sheet xmlns:r="http://schemas.openxmlformats.org/officeDocument/2006/relationships" name="手順の一覧" sheetId="2" state="visible" r:id="rId2"/>
  </sheets>
  <definedNames>
    <definedName name="_xlnm.Print_Area" localSheetId="0">'手順書'!$A$1:$L$82</definedName>
    <definedName name="_xlnm.Print_Area" localSheetId="1">'手順の一覧'!$A$1:$P$37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/m/d"/>
    <numFmt numFmtId="166" formatCode="0&quot;か月&quot;"/>
    <numFmt numFmtId="167" formatCode="0&quot;日&quot;"/>
    <numFmt numFmtId="168" formatCode="#,##0.0;&quot;−&quot;#,##0.0"/>
    <numFmt numFmtId="169" formatCode="#,##0&quot;件&quot;"/>
    <numFmt numFmtId="170" formatCode="0.0&quot;時間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2"/>
    </font>
    <font>
      <name val="游ゴシック"/>
      <color rgb="009AA5B1"/>
      <sz val="10"/>
    </font>
    <font>
      <name val="游ゴシック"/>
      <color rgb="00555555"/>
      <sz val="8"/>
    </font>
    <font>
      <name val="游ゴシック"/>
      <color rgb="00222222"/>
      <sz val="8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3" fillId="2" borderId="2" applyAlignment="1" pivotButton="0" quotePrefix="0" xfId="0">
      <alignment horizontal="left" vertical="center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0" borderId="2" applyAlignment="1" pivotButton="0" quotePrefix="0" xfId="0">
      <alignment horizontal="center" vertical="top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top" wrapText="1" indent="1"/>
    </xf>
    <xf numFmtId="0" fontId="9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center" indent="1"/>
    </xf>
    <xf numFmtId="165" fontId="4" fillId="0" borderId="2" applyAlignment="1" pivotButton="0" quotePrefix="0" xfId="0">
      <alignment horizontal="center" vertical="center"/>
    </xf>
    <xf numFmtId="165" fontId="4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9" fillId="0" borderId="0" applyAlignment="1" pivotButton="0" quotePrefix="0" xfId="0">
      <alignment horizontal="left" vertical="center" wrapText="1" indent="1"/>
    </xf>
    <xf numFmtId="166" fontId="4" fillId="0" borderId="2" applyAlignment="1" pivotButton="0" quotePrefix="0" xfId="0">
      <alignment horizontal="right" vertical="center"/>
    </xf>
    <xf numFmtId="167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9" fontId="11" fillId="5" borderId="2" applyAlignment="1" pivotButton="0" quotePrefix="0" xfId="0">
      <alignment horizontal="right" vertical="center"/>
    </xf>
    <xf numFmtId="170" fontId="11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right" vertical="center"/>
    </xf>
    <xf numFmtId="168" fontId="4" fillId="5" borderId="2" applyAlignment="1" pivotButton="0" quotePrefix="0" xfId="0">
      <alignment horizontal="right" vertical="center"/>
    </xf>
    <xf numFmtId="0" fontId="3" fillId="5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 indent="1"/>
    </xf>
    <xf numFmtId="169" fontId="4" fillId="5" borderId="2" applyAlignment="1" pivotButton="0" quotePrefix="0" xfId="0">
      <alignment horizontal="right" vertical="center"/>
    </xf>
    <xf numFmtId="170" fontId="4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/Relationships>
</file>

<file path=xl/drawings/drawing1.xml><?xml version="1.0" encoding="utf-8"?>
<wsDr xmlns="http://schemas.openxmlformats.org/drawingml/2006/spreadsheetDrawing">
  <oneCellAnchor>
    <from>
      <col>5</col>
      <colOff>0</colOff>
      <row>27</row>
      <rowOff>0</rowOff>
    </from>
    <ext cx="167640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32</row>
      <rowOff>0</rowOff>
    </from>
    <ext cx="167640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37</row>
      <rowOff>0</rowOff>
    </from>
    <ext cx="1676400" cy="1047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42</row>
      <rowOff>0</rowOff>
    </from>
    <ext cx="1676400" cy="1047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47</row>
      <rowOff>0</rowOff>
    </from>
    <ext cx="1676400" cy="1047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52</row>
      <rowOff>0</rowOff>
    </from>
    <ext cx="1676400" cy="10477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57</row>
      <rowOff>0</rowOff>
    </from>
    <ext cx="1676400" cy="10477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62</row>
      <rowOff>0</rowOff>
    </from>
    <ext cx="1676400" cy="10477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手順書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店運-07　第3版</t>
        </is>
      </c>
      <c r="J1" s="2" t="n"/>
      <c r="K1" s="2" t="n"/>
      <c r="L1" s="2" t="n"/>
    </row>
    <row r="2" ht="6" customHeight="1"/>
    <row r="3" ht="21" customHeight="1">
      <c r="A3" s="4" t="inlineStr">
        <is>
          <t>手順書の名前</t>
        </is>
      </c>
      <c r="B3" s="5" t="n"/>
      <c r="C3" s="5" t="n"/>
      <c r="D3" s="6" t="inlineStr">
        <is>
          <t>店舗別の月次売上報告を作る（毎月）</t>
        </is>
      </c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部署</t>
        </is>
      </c>
      <c r="B4" s="5" t="n"/>
      <c r="C4" s="5" t="n"/>
      <c r="D4" s="6" t="inlineStr">
        <is>
          <t>店舗運営部</t>
        </is>
      </c>
      <c r="E4" s="7" t="n"/>
      <c r="F4" s="7" t="n"/>
      <c r="G4" s="4" t="inlineStr">
        <is>
          <t>担当（主・副）</t>
        </is>
      </c>
      <c r="H4" s="5" t="n"/>
      <c r="I4" s="5" t="n"/>
      <c r="J4" s="6" t="inlineStr">
        <is>
          <t>中村・小川</t>
        </is>
      </c>
      <c r="K4" s="7" t="n"/>
      <c r="L4" s="7" t="n"/>
    </row>
    <row r="5" ht="21" customHeight="1">
      <c r="A5" s="4" t="inlineStr">
        <is>
          <t>作った人</t>
        </is>
      </c>
      <c r="B5" s="5" t="n"/>
      <c r="C5" s="5" t="n"/>
      <c r="D5" s="6" t="inlineStr">
        <is>
          <t>中村</t>
        </is>
      </c>
      <c r="E5" s="7" t="n"/>
      <c r="F5" s="7" t="n"/>
      <c r="G5" s="4" t="inlineStr">
        <is>
          <t>承認した人</t>
        </is>
      </c>
      <c r="H5" s="5" t="n"/>
      <c r="I5" s="5" t="n"/>
      <c r="J5" s="6" t="inlineStr">
        <is>
          <t>店舗運営部長 木下</t>
        </is>
      </c>
      <c r="K5" s="7" t="n"/>
      <c r="L5" s="7" t="n"/>
    </row>
    <row r="6" ht="21" customHeight="1">
      <c r="A6" s="4" t="inlineStr">
        <is>
          <t>作った日</t>
        </is>
      </c>
      <c r="B6" s="5" t="n"/>
      <c r="C6" s="5" t="n"/>
      <c r="D6" s="6" t="inlineStr">
        <is>
          <t>2024年4月1日</t>
        </is>
      </c>
      <c r="E6" s="7" t="n"/>
      <c r="F6" s="7" t="n"/>
      <c r="G6" s="4" t="inlineStr">
        <is>
          <t>最終更新日</t>
        </is>
      </c>
      <c r="H6" s="5" t="n"/>
      <c r="I6" s="5" t="n"/>
      <c r="J6" s="6" t="inlineStr">
        <is>
          <t>2026年10月7日</t>
        </is>
      </c>
      <c r="K6" s="7" t="n"/>
      <c r="L6" s="7" t="n"/>
    </row>
    <row r="7" ht="8" customHeight="1"/>
    <row r="8" ht="20" customHeight="1">
      <c r="A8" s="8" t="inlineStr">
        <is>
          <t>1. 目的（この手順書でできること）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inlineStr">
        <is>
          <t>毎月の店舗別の月次売上報告（7ページ・PDF）を、翌月5営業日目までに加盟店と経営会議に出すための手順です。集計とグラフは Excel のブックが［すべて更新］で作り直すので、人がするのは、元データを入れる・数字を確かめる・所見を書く・PDF にして置く、の4つです。担当が替わっても、この手順書だけで1か月分を作れるように書いています。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8" t="inlineStr">
        <is>
          <t>2. 対象（読む人・使う日・かかる時間）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35" customHeight="1">
      <c r="A15" s="11" t="inlineStr">
        <is>
          <t>読む人</t>
        </is>
      </c>
      <c r="B15" s="5" t="n"/>
      <c r="C15" s="5" t="n"/>
      <c r="D15" s="10" t="inlineStr">
        <is>
          <t>月次売上報告の担当（主：中村、副：小川）。Excel でシートを切り替え、保存ができる人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1" customHeight="1">
      <c r="A16" s="11" t="inlineStr">
        <is>
          <t>使う日</t>
        </is>
      </c>
      <c r="B16" s="5" t="n"/>
      <c r="C16" s="5" t="n"/>
      <c r="D16" s="6" t="inlineStr">
        <is>
          <t>毎月1営業日目〜5営業日目（2026年10月分は11月2日〜9日）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1" customHeight="1">
      <c r="A17" s="11" t="inlineStr">
        <is>
          <t>かかる時間</t>
        </is>
      </c>
      <c r="B17" s="5" t="n"/>
      <c r="C17" s="5" t="n"/>
      <c r="D17" s="6" t="inlineStr">
        <is>
          <t>約50分（うち、所見を書く時間が約20分）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1" customHeight="1">
      <c r="A18" s="11" t="inlineStr">
        <is>
          <t>締切</t>
        </is>
      </c>
      <c r="B18" s="5" t="n"/>
      <c r="C18" s="5" t="n"/>
      <c r="D18" s="6" t="inlineStr">
        <is>
          <t>毎月5営業日目の17時（2026年10月分は11月9日（月））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8" t="inlineStr">
        <is>
          <t>3. 前提・用意するもの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1" customHeight="1">
      <c r="A21" s="11" t="inlineStr">
        <is>
          <t>使うもの</t>
        </is>
      </c>
      <c r="B21" s="5" t="n"/>
      <c r="C21" s="5" t="n"/>
      <c r="D21" s="6" t="inlineStr">
        <is>
          <t>Windows の Excel（Microsoft 365）。ブックは Windows で作っています</t>
        </is>
      </c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1" customHeight="1">
      <c r="A22" s="11" t="inlineStr">
        <is>
          <t>ファイルの場所</t>
        </is>
      </c>
      <c r="B22" s="5" t="n"/>
      <c r="C22" s="5" t="n"/>
      <c r="D22" s="6" t="inlineStr">
        <is>
          <t>共有ドライブ「月次報告」の「店舗別月次売上報告.xlsx」</t>
        </is>
      </c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35" customHeight="1">
      <c r="A23" s="11" t="inlineStr">
        <is>
          <t>権限</t>
        </is>
      </c>
      <c r="B23" s="5" t="n"/>
      <c r="C23" s="5" t="n"/>
      <c r="D23" s="10" t="inlineStr">
        <is>
          <t>POS の管理画面のアカウント（本部の閲覧）、共有ドライブ「月次報告」の編集</t>
        </is>
      </c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1" customHeight="1">
      <c r="A24" s="11" t="inlineStr">
        <is>
          <t>元データ</t>
        </is>
      </c>
      <c r="B24" s="5" t="n"/>
      <c r="C24" s="5" t="n"/>
      <c r="D24" s="6" t="inlineStr">
        <is>
          <t>POS の店舗別日報（CSV。1か月分で1ファイル）</t>
        </is>
      </c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8" customHeight="1"/>
    <row r="26" ht="20" customHeight="1">
      <c r="A26" s="8" t="inlineStr">
        <is>
          <t>4. 手順（1つの手順に1つの操作）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 ht="20" customHeight="1">
      <c r="A27" s="12" t="inlineStr">
        <is>
          <t>No.</t>
        </is>
      </c>
      <c r="B27" s="12" t="inlineStr">
        <is>
          <t>操作（何を・どこで・どうする）</t>
        </is>
      </c>
      <c r="C27" s="13" t="n"/>
      <c r="D27" s="13" t="n"/>
      <c r="E27" s="13" t="n"/>
      <c r="F27" s="12" t="inlineStr">
        <is>
          <t>画面の写真</t>
        </is>
      </c>
      <c r="G27" s="13" t="n"/>
      <c r="H27" s="13" t="n"/>
      <c r="I27" s="13" t="n"/>
      <c r="J27" s="12" t="inlineStr">
        <is>
          <t>確認すること</t>
        </is>
      </c>
      <c r="K27" s="13" t="n"/>
      <c r="L27" s="13" t="n"/>
    </row>
    <row r="28" ht="18" customHeight="1">
      <c r="A28" s="14" t="inlineStr">
        <is>
          <t>1</t>
        </is>
      </c>
      <c r="B28" s="10" t="inlineStr">
        <is>
          <t>POS の管理画面で［帳票］→［店舗別日報］を開き、期間を対象月の1日〜末日にして［CSVで出力］を押す。</t>
        </is>
      </c>
      <c r="C28" s="7" t="n"/>
      <c r="D28" s="7" t="n"/>
      <c r="E28" s="7" t="n"/>
      <c r="F28" s="15" t="n"/>
      <c r="G28" s="7" t="n"/>
      <c r="H28" s="7" t="n"/>
      <c r="I28" s="7" t="n"/>
      <c r="J28" s="16" t="inlineStr">
        <is>
          <t>ダウンロードした CSV の最初の行が1日、最後の行が末日になっている。</t>
        </is>
      </c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14" t="inlineStr">
        <is>
          <t>2</t>
        </is>
      </c>
      <c r="B33" s="10" t="inlineStr">
        <is>
          <t>CSV の名前を「2026-10_店舗別日報.csv」（年月_店舗別日報）に変え、共有ドライブの「月次報告＞元データ＞店舗別日報」に入れる。</t>
        </is>
      </c>
      <c r="C33" s="7" t="n"/>
      <c r="D33" s="7" t="n"/>
      <c r="E33" s="7" t="n"/>
      <c r="F33" s="15" t="n"/>
      <c r="G33" s="7" t="n"/>
      <c r="H33" s="7" t="n"/>
      <c r="I33" s="7" t="n"/>
      <c r="J33" s="16" t="inlineStr">
        <is>
          <t>同じ月のファイルが1つだけ（「(1)」の付いたコピーがない）。CSV のほかのファイルを入れていない。</t>
        </is>
      </c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14" t="inlineStr">
        <is>
          <t>3</t>
        </is>
      </c>
      <c r="B38" s="10" t="inlineStr">
        <is>
          <t>ブックを開き、「集計」シートの C2 に対象月の1日を入れる（例：2026/10/1）。</t>
        </is>
      </c>
      <c r="C38" s="7" t="n"/>
      <c r="D38" s="7" t="n"/>
      <c r="E38" s="7" t="n"/>
      <c r="F38" s="15" t="n"/>
      <c r="G38" s="7" t="n"/>
      <c r="H38" s="7" t="n"/>
      <c r="I38" s="7" t="n"/>
      <c r="J38" s="16" t="inlineStr">
        <is>
          <t>C2 が対象月の1日になっている。ほかのセルは変えていない。</t>
        </is>
      </c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18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18" customHeight="1">
      <c r="A43" s="14" t="inlineStr">
        <is>
          <t>4</t>
        </is>
      </c>
      <c r="B43" s="10" t="inlineStr">
        <is>
          <t>［データ］タブの［すべて更新］を押す（Ctrl＋Alt＋F5 でも同じ）。</t>
        </is>
      </c>
      <c r="C43" s="7" t="n"/>
      <c r="D43" s="7" t="n"/>
      <c r="E43" s="7" t="n"/>
      <c r="F43" s="15" t="n"/>
      <c r="G43" s="7" t="n"/>
      <c r="H43" s="7" t="n"/>
      <c r="I43" s="7" t="n"/>
      <c r="J43" s="16" t="inlineStr">
        <is>
          <t>エラーが出ずに終わる。「推移」シートの表のいちばん下の月が、対象月になっている。</t>
        </is>
      </c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18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18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18" customHeight="1">
      <c r="A48" s="14" t="inlineStr">
        <is>
          <t>5</t>
        </is>
      </c>
      <c r="B48" s="10" t="inlineStr">
        <is>
          <t>「集計」シートの「突き合わせ」と、「ハイライト」シートの全店売上を見る。</t>
        </is>
      </c>
      <c r="C48" s="7" t="n"/>
      <c r="D48" s="7" t="n"/>
      <c r="E48" s="7" t="n"/>
      <c r="F48" s="15" t="n"/>
      <c r="G48" s="7" t="n"/>
      <c r="H48" s="7" t="n"/>
      <c r="I48" s="7" t="n"/>
      <c r="J48" s="16" t="inlineStr">
        <is>
          <t>差が0.0。全店売上が POS の管理画面の月の合計と同じ（10月分は13,281万円）。</t>
        </is>
      </c>
      <c r="K48" s="7" t="n"/>
      <c r="L48" s="7" t="n"/>
    </row>
    <row r="49" ht="18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18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18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18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18" customHeight="1">
      <c r="A53" s="14" t="inlineStr">
        <is>
          <t>6</t>
        </is>
      </c>
      <c r="B53" s="10" t="inlineStr">
        <is>
          <t>「所見」シートの本部所見を書く。前年を下回った店舗の理由と、来月の対応を書く。</t>
        </is>
      </c>
      <c r="C53" s="7" t="n"/>
      <c r="D53" s="7" t="n"/>
      <c r="E53" s="7" t="n"/>
      <c r="F53" s="15" t="n"/>
      <c r="G53" s="7" t="n"/>
      <c r="H53" s="7" t="n"/>
      <c r="I53" s="7" t="n"/>
      <c r="J53" s="16" t="inlineStr">
        <is>
          <t>先月の文が残っていない。前年を下回った店舗（10月分は高槻店・茨木店）の理由と対応がある。</t>
        </is>
      </c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18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18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18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18" customHeight="1">
      <c r="A58" s="14" t="inlineStr">
        <is>
          <t>7</t>
        </is>
      </c>
      <c r="B58" s="10" t="inlineStr">
        <is>
          <t>報告書の7枚のシート（表紙〜所見）を Ctrl キーで選び、［名前を付けて保存］で PDF にする。</t>
        </is>
      </c>
      <c r="C58" s="7" t="n"/>
      <c r="D58" s="7" t="n"/>
      <c r="E58" s="7" t="n"/>
      <c r="F58" s="15" t="n"/>
      <c r="G58" s="7" t="n"/>
      <c r="H58" s="7" t="n"/>
      <c r="I58" s="7" t="n"/>
      <c r="J58" s="16" t="inlineStr">
        <is>
          <t>PDF が7ページで、表とグラフが切れていない。保存のあと、シートのグループを解除した。</t>
        </is>
      </c>
      <c r="K58" s="7" t="n"/>
      <c r="L58" s="7" t="n"/>
    </row>
    <row r="59" ht="18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18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18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 ht="18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18" customHeight="1">
      <c r="A63" s="14" t="inlineStr">
        <is>
          <t>8</t>
        </is>
      </c>
      <c r="B63" s="10" t="inlineStr">
        <is>
          <t>部長の確認を受けてから、PDF を共有ドライブの「加盟店向け＞2026年10月」に入れる。</t>
        </is>
      </c>
      <c r="C63" s="7" t="n"/>
      <c r="D63" s="7" t="n"/>
      <c r="E63" s="7" t="n"/>
      <c r="F63" s="15" t="n"/>
      <c r="G63" s="7" t="n"/>
      <c r="H63" s="7" t="n"/>
      <c r="I63" s="7" t="n"/>
      <c r="J63" s="16" t="inlineStr">
        <is>
          <t>部長の OK（チャット）を受けてから入れた。加盟店へのお知らせは、送る前のチェックリストで確かめてから送る。</t>
        </is>
      </c>
      <c r="K63" s="7" t="n"/>
      <c r="L63" s="7" t="n"/>
    </row>
    <row r="64" ht="18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18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18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18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16" customHeight="1">
      <c r="A68" s="17" t="inlineStr">
        <is>
          <t>1つの手順には1つの操作だけを書きます。押すところは、画面の写真に赤い枠で囲みます。</t>
        </is>
      </c>
    </row>
    <row r="69" ht="8" customHeight="1"/>
    <row r="70" ht="20" customHeight="1">
      <c r="A70" s="8" t="inlineStr">
        <is>
          <t>5. 困ったとき（エラーが出た・止まった）</t>
        </is>
      </c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</row>
    <row r="71" ht="20" customHeight="1">
      <c r="A71" s="12" t="inlineStr">
        <is>
          <t>起きたこと</t>
        </is>
      </c>
      <c r="B71" s="13" t="n"/>
      <c r="C71" s="13" t="n"/>
      <c r="D71" s="13" t="n"/>
      <c r="E71" s="12" t="inlineStr">
        <is>
          <t>考えられる原因</t>
        </is>
      </c>
      <c r="F71" s="13" t="n"/>
      <c r="G71" s="13" t="n"/>
      <c r="H71" s="12" t="inlineStr">
        <is>
          <t>直し方</t>
        </is>
      </c>
      <c r="I71" s="13" t="n"/>
      <c r="J71" s="13" t="n"/>
      <c r="K71" s="13" t="n"/>
      <c r="L71" s="13" t="n"/>
    </row>
    <row r="72" ht="50" customHeight="1">
      <c r="A72" s="16" t="inlineStr">
        <is>
          <t>更新が止まり、「列が見つかりませんでした」と出た</t>
        </is>
      </c>
      <c r="B72" s="7" t="n"/>
      <c r="C72" s="7" t="n"/>
      <c r="D72" s="7" t="n"/>
      <c r="E72" s="16" t="inlineStr">
        <is>
          <t>POS の CSV の列名が変わった</t>
        </is>
      </c>
      <c r="F72" s="7" t="n"/>
      <c r="G72" s="7" t="n"/>
      <c r="H72" s="16" t="inlineStr">
        <is>
          <t>［クエリと接続］でクエリを右クリックして［編集］。止まった手順の列名を、CSV の新しい列名に直す</t>
        </is>
      </c>
      <c r="I72" s="7" t="n"/>
      <c r="J72" s="7" t="n"/>
      <c r="K72" s="7" t="n"/>
      <c r="L72" s="7" t="n"/>
    </row>
    <row r="73" ht="36" customHeight="1">
      <c r="A73" s="16" t="inlineStr">
        <is>
          <t>「DataSource.NotFound」と出た</t>
        </is>
      </c>
      <c r="B73" s="7" t="n"/>
      <c r="C73" s="7" t="n"/>
      <c r="D73" s="7" t="n"/>
      <c r="E73" s="16" t="inlineStr">
        <is>
          <t>フォルダの場所・名前が変わった</t>
        </is>
      </c>
      <c r="F73" s="7" t="n"/>
      <c r="G73" s="7" t="n"/>
      <c r="H73" s="16" t="inlineStr">
        <is>
          <t>［データの取得］→［データ ソース設定］で、元データのフォルダを選び直す</t>
        </is>
      </c>
      <c r="I73" s="7" t="n"/>
      <c r="J73" s="7" t="n"/>
      <c r="K73" s="7" t="n"/>
      <c r="L73" s="7" t="n"/>
    </row>
    <row r="74" ht="36" customHeight="1">
      <c r="A74" s="16" t="inlineStr">
        <is>
          <t>突き合わせの差が0.0にならない</t>
        </is>
      </c>
      <c r="B74" s="7" t="n"/>
      <c r="C74" s="7" t="n"/>
      <c r="D74" s="7" t="n"/>
      <c r="E74" s="16" t="inlineStr">
        <is>
          <t>新店が店舗マスタにない</t>
        </is>
      </c>
      <c r="F74" s="7" t="n"/>
      <c r="G74" s="7" t="n"/>
      <c r="H74" s="16" t="inlineStr">
        <is>
          <t>「店舗マスタ」シートに新店を1行足し、もう一度［すべて更新］を押す</t>
        </is>
      </c>
      <c r="I74" s="7" t="n"/>
      <c r="J74" s="7" t="n"/>
      <c r="K74" s="7" t="n"/>
      <c r="L74" s="7" t="n"/>
    </row>
    <row r="75" ht="36" customHeight="1">
      <c r="A75" s="16" t="inlineStr">
        <is>
          <t>全店売上が POS の合計より多い</t>
        </is>
      </c>
      <c r="B75" s="7" t="n"/>
      <c r="C75" s="7" t="n"/>
      <c r="D75" s="7" t="n"/>
      <c r="E75" s="16" t="inlineStr">
        <is>
          <t>同じ月の CSV が2つ入っている</t>
        </is>
      </c>
      <c r="F75" s="7" t="n"/>
      <c r="G75" s="7" t="n"/>
      <c r="H75" s="16" t="inlineStr">
        <is>
          <t>フォルダから1つを消し、もう一度［すべて更新］を押す</t>
        </is>
      </c>
      <c r="I75" s="7" t="n"/>
      <c r="J75" s="7" t="n"/>
      <c r="K75" s="7" t="n"/>
      <c r="L75" s="7" t="n"/>
    </row>
    <row r="76" ht="49" customHeight="1">
      <c r="A76" s="11" t="inlineStr">
        <is>
          <t>直らないとき・連絡先</t>
        </is>
      </c>
      <c r="B76" s="5" t="n"/>
      <c r="C76" s="5" t="n"/>
      <c r="D76" s="10" t="inlineStr">
        <is>
          <t>その日のうちに部長に知らせ、今月分は先月の PDF と同じ形で、POS の画面の数字から手で作る（手作業の手順書 店運-07-2）。仕組みを直す相談は、情報システム課（内線 210）へ。</t>
        </is>
      </c>
      <c r="E76" s="7" t="n"/>
      <c r="F76" s="7" t="n"/>
      <c r="G76" s="7" t="n"/>
      <c r="H76" s="7" t="n"/>
      <c r="I76" s="7" t="n"/>
      <c r="J76" s="7" t="n"/>
      <c r="K76" s="7" t="n"/>
      <c r="L76" s="7" t="n"/>
    </row>
    <row r="77" ht="8" customHeight="1"/>
    <row r="78" ht="20" customHeight="1">
      <c r="A78" s="8" t="inlineStr">
        <is>
          <t>6. 改訂の履歴</t>
        </is>
      </c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</row>
    <row r="79" ht="20" customHeight="1">
      <c r="A79" s="12" t="inlineStr">
        <is>
          <t>版</t>
        </is>
      </c>
      <c r="B79" s="12" t="inlineStr">
        <is>
          <t>日付</t>
        </is>
      </c>
      <c r="C79" s="13" t="n"/>
      <c r="D79" s="12" t="inlineStr">
        <is>
          <t>変えたところ・理由</t>
        </is>
      </c>
      <c r="E79" s="13" t="n"/>
      <c r="F79" s="13" t="n"/>
      <c r="G79" s="13" t="n"/>
      <c r="H79" s="13" t="n"/>
      <c r="I79" s="13" t="n"/>
      <c r="J79" s="13" t="n"/>
      <c r="K79" s="12" t="inlineStr">
        <is>
          <t>変えた人</t>
        </is>
      </c>
      <c r="L79" s="13" t="n"/>
    </row>
    <row r="80" ht="22" customHeight="1">
      <c r="A80" s="18" t="inlineStr">
        <is>
          <t>第1版</t>
        </is>
      </c>
      <c r="B80" s="6" t="inlineStr">
        <is>
          <t>2024年4月1日</t>
        </is>
      </c>
      <c r="C80" s="7" t="n"/>
      <c r="D80" s="19" t="inlineStr">
        <is>
          <t>作った（手作業で集計していたときの手順）</t>
        </is>
      </c>
      <c r="E80" s="7" t="n"/>
      <c r="F80" s="7" t="n"/>
      <c r="G80" s="7" t="n"/>
      <c r="H80" s="7" t="n"/>
      <c r="I80" s="7" t="n"/>
      <c r="J80" s="7" t="n"/>
      <c r="K80" s="6" t="inlineStr">
        <is>
          <t>中村</t>
        </is>
      </c>
      <c r="L80" s="7" t="n"/>
    </row>
    <row r="81" ht="36" customHeight="1">
      <c r="A81" s="20" t="inlineStr">
        <is>
          <t>第2版</t>
        </is>
      </c>
      <c r="B81" s="10" t="inlineStr">
        <is>
          <t>2026年4月1日</t>
        </is>
      </c>
      <c r="C81" s="7" t="n"/>
      <c r="D81" s="16" t="inlineStr">
        <is>
          <t>ブックを［すべて更新］で作り直す形に変えたので、手順を書き直した</t>
        </is>
      </c>
      <c r="E81" s="7" t="n"/>
      <c r="F81" s="7" t="n"/>
      <c r="G81" s="7" t="n"/>
      <c r="H81" s="7" t="n"/>
      <c r="I81" s="7" t="n"/>
      <c r="J81" s="7" t="n"/>
      <c r="K81" s="10" t="inlineStr">
        <is>
          <t>中村</t>
        </is>
      </c>
      <c r="L81" s="7" t="n"/>
    </row>
    <row r="82" ht="36" customHeight="1">
      <c r="A82" s="20" t="inlineStr">
        <is>
          <t>第3版</t>
        </is>
      </c>
      <c r="B82" s="10" t="inlineStr">
        <is>
          <t>2026年10月7日</t>
        </is>
      </c>
      <c r="C82" s="7" t="n"/>
      <c r="D82" s="16" t="inlineStr">
        <is>
          <t>手順5に「POS の画面の合計と比べる」を足した。9月分で同じ月の CSV が2つ入り、気づくのが遅れたため</t>
        </is>
      </c>
      <c r="E82" s="7" t="n"/>
      <c r="F82" s="7" t="n"/>
      <c r="G82" s="7" t="n"/>
      <c r="H82" s="7" t="n"/>
      <c r="I82" s="7" t="n"/>
      <c r="J82" s="7" t="n"/>
      <c r="K82" s="10" t="inlineStr">
        <is>
          <t>小川</t>
        </is>
      </c>
      <c r="L82" s="7" t="n"/>
    </row>
  </sheetData>
  <mergeCells count="104">
    <mergeCell ref="D21:L21"/>
    <mergeCell ref="F27:I27"/>
    <mergeCell ref="I1:L1"/>
    <mergeCell ref="B38:E42"/>
    <mergeCell ref="J27:L27"/>
    <mergeCell ref="A72:D72"/>
    <mergeCell ref="A21:C21"/>
    <mergeCell ref="A26:L26"/>
    <mergeCell ref="H74:L74"/>
    <mergeCell ref="F43:I47"/>
    <mergeCell ref="F58:I62"/>
    <mergeCell ref="A23:C23"/>
    <mergeCell ref="K81:L81"/>
    <mergeCell ref="A38:A42"/>
    <mergeCell ref="B33:E37"/>
    <mergeCell ref="A73:D73"/>
    <mergeCell ref="J63:L67"/>
    <mergeCell ref="A58:A62"/>
    <mergeCell ref="D24:L24"/>
    <mergeCell ref="J43:L47"/>
    <mergeCell ref="F63:I67"/>
    <mergeCell ref="H75:L75"/>
    <mergeCell ref="J33:L37"/>
    <mergeCell ref="A6:C6"/>
    <mergeCell ref="F33:I37"/>
    <mergeCell ref="A78:L78"/>
    <mergeCell ref="B53:E57"/>
    <mergeCell ref="J28:L32"/>
    <mergeCell ref="D76:L76"/>
    <mergeCell ref="G6:I6"/>
    <mergeCell ref="K80:L80"/>
    <mergeCell ref="A3:C3"/>
    <mergeCell ref="F28:I32"/>
    <mergeCell ref="A9:L12"/>
    <mergeCell ref="K79:L79"/>
    <mergeCell ref="A5:C5"/>
    <mergeCell ref="D79:J79"/>
    <mergeCell ref="H73:L73"/>
    <mergeCell ref="B63:E67"/>
    <mergeCell ref="F48:I52"/>
    <mergeCell ref="A14:L14"/>
    <mergeCell ref="A28:A32"/>
    <mergeCell ref="G4:I4"/>
    <mergeCell ref="A4:C4"/>
    <mergeCell ref="D81:J81"/>
    <mergeCell ref="D15:L15"/>
    <mergeCell ref="B27:E27"/>
    <mergeCell ref="A48:A52"/>
    <mergeCell ref="E72:G72"/>
    <mergeCell ref="D5:F5"/>
    <mergeCell ref="D23:L23"/>
    <mergeCell ref="A15:C15"/>
    <mergeCell ref="A24:C24"/>
    <mergeCell ref="E71:G71"/>
    <mergeCell ref="J5:L5"/>
    <mergeCell ref="K82:L82"/>
    <mergeCell ref="B43:E47"/>
    <mergeCell ref="B58:E62"/>
    <mergeCell ref="J58:L62"/>
    <mergeCell ref="A74:D74"/>
    <mergeCell ref="B80:C80"/>
    <mergeCell ref="E73:G73"/>
    <mergeCell ref="A71:D71"/>
    <mergeCell ref="B79:C79"/>
    <mergeCell ref="A16:C16"/>
    <mergeCell ref="J6:L6"/>
    <mergeCell ref="J53:L57"/>
    <mergeCell ref="B81:C81"/>
    <mergeCell ref="A18:C18"/>
    <mergeCell ref="D17:L17"/>
    <mergeCell ref="J4:L4"/>
    <mergeCell ref="B28:E32"/>
    <mergeCell ref="A33:A37"/>
    <mergeCell ref="E74:G74"/>
    <mergeCell ref="A53:A57"/>
    <mergeCell ref="G5:I5"/>
    <mergeCell ref="A22:C22"/>
    <mergeCell ref="D3:L3"/>
    <mergeCell ref="B82:C82"/>
    <mergeCell ref="A20:L20"/>
    <mergeCell ref="D80:J80"/>
    <mergeCell ref="B48:E52"/>
    <mergeCell ref="A70:L70"/>
    <mergeCell ref="D6:F6"/>
    <mergeCell ref="F38:I42"/>
    <mergeCell ref="A1:H1"/>
    <mergeCell ref="D82:J82"/>
    <mergeCell ref="D16:L16"/>
    <mergeCell ref="A63:A67"/>
    <mergeCell ref="A76:C76"/>
    <mergeCell ref="A43:A47"/>
    <mergeCell ref="D4:F4"/>
    <mergeCell ref="A17:C17"/>
    <mergeCell ref="A8:L8"/>
    <mergeCell ref="D18:L18"/>
    <mergeCell ref="F53:I57"/>
    <mergeCell ref="A68:L68"/>
    <mergeCell ref="E75:G75"/>
    <mergeCell ref="H72:L72"/>
    <mergeCell ref="A75:D75"/>
    <mergeCell ref="D22:L22"/>
    <mergeCell ref="J48:L52"/>
    <mergeCell ref="H71:L71"/>
    <mergeCell ref="J38:L42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30" customHeight="1">
      <c r="A1" s="1" t="inlineStr">
        <is>
          <t>手順の一覧（業務の棚卸し）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4" t="inlineStr">
        <is>
          <t>部署</t>
        </is>
      </c>
      <c r="B3" s="5" t="n"/>
      <c r="C3" s="21" t="inlineStr">
        <is>
          <t>店舗運営部</t>
        </is>
      </c>
      <c r="D3" s="7" t="n"/>
      <c r="E3" s="7" t="n"/>
      <c r="F3" s="7" t="n"/>
      <c r="G3" s="4" t="inlineStr">
        <is>
          <t>基準日</t>
        </is>
      </c>
      <c r="H3" s="5" t="n"/>
      <c r="I3" s="22" t="n">
        <v>46330</v>
      </c>
      <c r="J3" s="7" t="n"/>
      <c r="K3" s="4" t="inlineStr">
        <is>
          <t>判定に使う日</t>
        </is>
      </c>
      <c r="L3" s="5" t="n"/>
      <c r="M3" s="23">
        <f>IF(I3="",TODAY(),I3)</f>
        <v/>
      </c>
      <c r="N3" s="24" t="n"/>
      <c r="O3" s="25" t="inlineStr">
        <is>
          <t>基準日が空なら今日</t>
        </is>
      </c>
    </row>
    <row r="4" ht="22" customHeight="1">
      <c r="A4" s="4" t="inlineStr">
        <is>
          <t>見直しの間隔</t>
        </is>
      </c>
      <c r="B4" s="5" t="n"/>
      <c r="C4" s="26" t="n">
        <v>12</v>
      </c>
      <c r="D4" s="4" t="inlineStr">
        <is>
          <t>知らせる日数</t>
        </is>
      </c>
      <c r="E4" s="5" t="n"/>
      <c r="F4" s="27" t="n">
        <v>30</v>
      </c>
      <c r="G4" s="28" t="inlineStr">
        <is>
          <t>最終確認日から「見直しの間隔」たつと期限切れ。その「知らせる日数」前から「まもなく」になります。</t>
        </is>
      </c>
    </row>
    <row r="5" ht="6" customHeight="1"/>
    <row r="6" ht="20" customHeight="1">
      <c r="A6" s="4" t="inlineStr">
        <is>
          <t>頻度</t>
        </is>
      </c>
      <c r="B6" s="5" t="n"/>
      <c r="C6" s="29" t="inlineStr">
        <is>
          <t>毎日</t>
        </is>
      </c>
      <c r="D6" s="29" t="inlineStr">
        <is>
          <t>毎週</t>
        </is>
      </c>
      <c r="E6" s="29" t="inlineStr">
        <is>
          <t>毎月</t>
        </is>
      </c>
      <c r="F6" s="29" t="inlineStr">
        <is>
          <t>四半期</t>
        </is>
      </c>
      <c r="G6" s="29" t="inlineStr">
        <is>
          <t>半年</t>
        </is>
      </c>
      <c r="H6" s="29" t="inlineStr">
        <is>
          <t>毎年</t>
        </is>
      </c>
      <c r="I6" s="28" t="inlineStr">
        <is>
          <t>毎日は営業日20日、毎週は4回として数えています。会社に合わせて書き換えられます。</t>
        </is>
      </c>
    </row>
    <row r="7" ht="22" customHeight="1">
      <c r="A7" s="4" t="inlineStr">
        <is>
          <t>月の回数のめやす</t>
        </is>
      </c>
      <c r="B7" s="5" t="n"/>
      <c r="C7" s="30" t="n">
        <v>20</v>
      </c>
      <c r="D7" s="30" t="n">
        <v>4</v>
      </c>
      <c r="E7" s="30" t="n">
        <v>1</v>
      </c>
      <c r="F7" s="30" t="n">
        <v>0.33</v>
      </c>
      <c r="G7" s="30" t="n">
        <v>0.17</v>
      </c>
      <c r="H7" s="30" t="n">
        <v>0.08</v>
      </c>
    </row>
    <row r="8" ht="6" customHeight="1"/>
    <row r="9" ht="24" customHeight="1">
      <c r="A9" s="11" t="inlineStr">
        <is>
          <t>手順の数</t>
        </is>
      </c>
      <c r="B9" s="5" t="n"/>
      <c r="C9" s="31">
        <f>IF(COUNTA(B12:B26)=0,"",COUNTA(B12:B26))</f>
        <v/>
      </c>
      <c r="D9" s="11" t="inlineStr">
        <is>
          <t>月の時間の合計</t>
        </is>
      </c>
      <c r="E9" s="5" t="n"/>
      <c r="F9" s="32">
        <f>IF(COUNT(K12:K26)=0,"",SUM(K12:K26))</f>
        <v/>
      </c>
      <c r="G9" s="11" t="inlineStr">
        <is>
          <t>期限切れ</t>
        </is>
      </c>
      <c r="H9" s="5" t="n"/>
      <c r="I9" s="31">
        <f>IF(COUNTA(B12:B26)=0,"",COUNTIF(N12:N26,"期限切れ"))</f>
        <v/>
      </c>
      <c r="J9" s="11" t="inlineStr">
        <is>
          <t>まもなく</t>
        </is>
      </c>
      <c r="K9" s="5" t="n"/>
      <c r="L9" s="31">
        <f>IF(COUNTA(B12:B26)=0,"",COUNTIF(N12:N26,"まもなく"))</f>
        <v/>
      </c>
      <c r="M9" s="11" t="inlineStr">
        <is>
          <t>副担当がいない</t>
        </is>
      </c>
      <c r="N9" s="5" t="n"/>
      <c r="O9" s="31">
        <f>IF(COUNTA(B12:B26)=0,"",COUNTIFS(B12:B26,"&lt;&gt;",G12:G26,""))</f>
        <v/>
      </c>
    </row>
    <row r="10" ht="6" customHeight="1"/>
    <row r="11" ht="30" customHeight="1">
      <c r="A11" s="12" t="inlineStr">
        <is>
          <t>No.</t>
        </is>
      </c>
      <c r="B11" s="12" t="inlineStr">
        <is>
          <t>手順書の名前（業務）</t>
        </is>
      </c>
      <c r="C11" s="13" t="n"/>
      <c r="D11" s="13" t="n"/>
      <c r="E11" s="13" t="n"/>
      <c r="F11" s="12" t="inlineStr">
        <is>
          <t>主な
担当</t>
        </is>
      </c>
      <c r="G11" s="12" t="inlineStr">
        <is>
          <t>副担当</t>
        </is>
      </c>
      <c r="H11" s="12" t="inlineStr">
        <is>
          <t>頻度</t>
        </is>
      </c>
      <c r="I11" s="12" t="inlineStr">
        <is>
          <t>1回の
時間（分）</t>
        </is>
      </c>
      <c r="J11" s="12" t="inlineStr">
        <is>
          <t>月の
回数</t>
        </is>
      </c>
      <c r="K11" s="12" t="inlineStr">
        <is>
          <t>月の
時間</t>
        </is>
      </c>
      <c r="L11" s="12" t="inlineStr">
        <is>
          <t>最終
確認日</t>
        </is>
      </c>
      <c r="M11" s="12" t="inlineStr">
        <is>
          <t>次の
見直し</t>
        </is>
      </c>
      <c r="N11" s="12" t="inlineStr">
        <is>
          <t>判定</t>
        </is>
      </c>
      <c r="O11" s="12" t="inlineStr">
        <is>
          <t>置き場所・メモ</t>
        </is>
      </c>
      <c r="P11" s="13" t="n"/>
    </row>
    <row r="12" ht="31" customHeight="1">
      <c r="A12" s="33" t="inlineStr">
        <is>
          <t>1</t>
        </is>
      </c>
      <c r="B12" s="6" t="inlineStr">
        <is>
          <t>店舗別の月次売上報告を作る</t>
        </is>
      </c>
      <c r="C12" s="7" t="n"/>
      <c r="D12" s="7" t="n"/>
      <c r="E12" s="7" t="n"/>
      <c r="F12" s="18" t="inlineStr">
        <is>
          <t>中村</t>
        </is>
      </c>
      <c r="G12" s="18" t="inlineStr">
        <is>
          <t>小川</t>
        </is>
      </c>
      <c r="H12" s="33" t="inlineStr">
        <is>
          <t>毎月</t>
        </is>
      </c>
      <c r="I12" s="30" t="n">
        <v>50</v>
      </c>
      <c r="J12" s="34">
        <f>IF(OR(B12="",H12=""),"",IFERROR(HLOOKUP(H12,$C$6:$H$7,2,FALSE),""))</f>
        <v/>
      </c>
      <c r="K12" s="35">
        <f>IF(COUNT(I12,J12)&lt;2,"",I12*J12/60)</f>
        <v/>
      </c>
      <c r="L12" s="22" t="n">
        <v>46302</v>
      </c>
      <c r="M12" s="23">
        <f>IF(OR(B12="",L12=""),"",EDATE(L12,$C$4))</f>
        <v/>
      </c>
      <c r="N12" s="36">
        <f>IF(B12="","",IF(L12="","未確認",IF(M12&lt;$M$3,"期限切れ",IF(M12-$M$3&lt;=$F$4,"まもなく",""))))</f>
        <v/>
      </c>
      <c r="O12" s="37" t="inlineStr">
        <is>
          <t>店運-07（手順書）</t>
        </is>
      </c>
      <c r="P12" s="7" t="n"/>
    </row>
    <row r="13" ht="35" customHeight="1">
      <c r="A13" s="33" t="inlineStr">
        <is>
          <t>2</t>
        </is>
      </c>
      <c r="B13" s="6" t="inlineStr">
        <is>
          <t>POS の日別の売上と入金を突き合わせる</t>
        </is>
      </c>
      <c r="C13" s="7" t="n"/>
      <c r="D13" s="7" t="n"/>
      <c r="E13" s="7" t="n"/>
      <c r="F13" s="18" t="inlineStr">
        <is>
          <t>小川</t>
        </is>
      </c>
      <c r="G13" s="18" t="inlineStr">
        <is>
          <t>中村</t>
        </is>
      </c>
      <c r="H13" s="33" t="inlineStr">
        <is>
          <t>毎日</t>
        </is>
      </c>
      <c r="I13" s="30" t="n">
        <v>10</v>
      </c>
      <c r="J13" s="34">
        <f>IF(OR(B13="",H13=""),"",IFERROR(HLOOKUP(H13,$C$6:$H$7,2,FALSE),""))</f>
        <v/>
      </c>
      <c r="K13" s="35">
        <f>IF(COUNT(I13,J13)&lt;2,"",I13*J13/60)</f>
        <v/>
      </c>
      <c r="L13" s="22" t="n">
        <v>46113</v>
      </c>
      <c r="M13" s="23">
        <f>IF(OR(B13="",L13=""),"",EDATE(L13,$C$4))</f>
        <v/>
      </c>
      <c r="N13" s="36">
        <f>IF(B13="","",IF(L13="","未確認",IF(M13&lt;$M$3,"期限切れ",IF(M13-$M$3&lt;=$F$4,"まもなく",""))))</f>
        <v/>
      </c>
      <c r="O13" s="37" t="inlineStr">
        <is>
          <t>店運-02</t>
        </is>
      </c>
      <c r="P13" s="7" t="n"/>
    </row>
    <row r="14" ht="22" customHeight="1">
      <c r="A14" s="33" t="inlineStr">
        <is>
          <t>3</t>
        </is>
      </c>
      <c r="B14" s="6" t="inlineStr">
        <is>
          <t>週次の店舗別売上速報を作る</t>
        </is>
      </c>
      <c r="C14" s="7" t="n"/>
      <c r="D14" s="7" t="n"/>
      <c r="E14" s="7" t="n"/>
      <c r="F14" s="18" t="inlineStr">
        <is>
          <t>小川</t>
        </is>
      </c>
      <c r="G14" s="18" t="inlineStr">
        <is>
          <t>中村</t>
        </is>
      </c>
      <c r="H14" s="33" t="inlineStr">
        <is>
          <t>毎週</t>
        </is>
      </c>
      <c r="I14" s="30" t="n">
        <v>30</v>
      </c>
      <c r="J14" s="34">
        <f>IF(OR(B14="",H14=""),"",IFERROR(HLOOKUP(H14,$C$6:$H$7,2,FALSE),""))</f>
        <v/>
      </c>
      <c r="K14" s="35">
        <f>IF(COUNT(I14,J14)&lt;2,"",I14*J14/60)</f>
        <v/>
      </c>
      <c r="L14" s="22" t="n">
        <v>46113</v>
      </c>
      <c r="M14" s="23">
        <f>IF(OR(B14="",L14=""),"",EDATE(L14,$C$4))</f>
        <v/>
      </c>
      <c r="N14" s="36">
        <f>IF(B14="","",IF(L14="","未確認",IF(M14&lt;$M$3,"期限切れ",IF(M14-$M$3&lt;=$F$4,"まもなく",""))))</f>
        <v/>
      </c>
      <c r="O14" s="37" t="inlineStr">
        <is>
          <t>店運-03</t>
        </is>
      </c>
      <c r="P14" s="7" t="n"/>
    </row>
    <row r="15" ht="31" customHeight="1">
      <c r="A15" s="33" t="inlineStr">
        <is>
          <t>4</t>
        </is>
      </c>
      <c r="B15" s="6" t="inlineStr">
        <is>
          <t>経営会議資料の売上のページを直す</t>
        </is>
      </c>
      <c r="C15" s="7" t="n"/>
      <c r="D15" s="7" t="n"/>
      <c r="E15" s="7" t="n"/>
      <c r="F15" s="18" t="inlineStr">
        <is>
          <t>中村</t>
        </is>
      </c>
      <c r="G15" s="18" t="n"/>
      <c r="H15" s="33" t="inlineStr">
        <is>
          <t>毎月</t>
        </is>
      </c>
      <c r="I15" s="30" t="n">
        <v>40</v>
      </c>
      <c r="J15" s="34">
        <f>IF(OR(B15="",H15=""),"",IFERROR(HLOOKUP(H15,$C$6:$H$7,2,FALSE),""))</f>
        <v/>
      </c>
      <c r="K15" s="35">
        <f>IF(COUNT(I15,J15)&lt;2,"",I15*J15/60)</f>
        <v/>
      </c>
      <c r="L15" s="22" t="n">
        <v>45981</v>
      </c>
      <c r="M15" s="23">
        <f>IF(OR(B15="",L15=""),"",EDATE(L15,$C$4))</f>
        <v/>
      </c>
      <c r="N15" s="36">
        <f>IF(B15="","",IF(L15="","未確認",IF(M15&lt;$M$3,"期限切れ",IF(M15-$M$3&lt;=$F$4,"まもなく",""))))</f>
        <v/>
      </c>
      <c r="O15" s="37" t="inlineStr">
        <is>
          <t>店運-08。副担当を決める</t>
        </is>
      </c>
      <c r="P15" s="7" t="n"/>
    </row>
    <row r="16" ht="22" customHeight="1">
      <c r="A16" s="33" t="inlineStr">
        <is>
          <t>5</t>
        </is>
      </c>
      <c r="B16" s="6" t="inlineStr">
        <is>
          <t>廃棄率・人件費率を集計する</t>
        </is>
      </c>
      <c r="C16" s="7" t="n"/>
      <c r="D16" s="7" t="n"/>
      <c r="E16" s="7" t="n"/>
      <c r="F16" s="18" t="inlineStr">
        <is>
          <t>田村</t>
        </is>
      </c>
      <c r="G16" s="18" t="inlineStr">
        <is>
          <t>小川</t>
        </is>
      </c>
      <c r="H16" s="33" t="inlineStr">
        <is>
          <t>毎月</t>
        </is>
      </c>
      <c r="I16" s="30" t="n">
        <v>45</v>
      </c>
      <c r="J16" s="34">
        <f>IF(OR(B16="",H16=""),"",IFERROR(HLOOKUP(H16,$C$6:$H$7,2,FALSE),""))</f>
        <v/>
      </c>
      <c r="K16" s="35">
        <f>IF(COUNT(I16,J16)&lt;2,"",I16*J16/60)</f>
        <v/>
      </c>
      <c r="L16" s="22" t="n">
        <v>46188</v>
      </c>
      <c r="M16" s="23">
        <f>IF(OR(B16="",L16=""),"",EDATE(L16,$C$4))</f>
        <v/>
      </c>
      <c r="N16" s="36">
        <f>IF(B16="","",IF(L16="","未確認",IF(M16&lt;$M$3,"期限切れ",IF(M16-$M$3&lt;=$F$4,"まもなく",""))))</f>
        <v/>
      </c>
      <c r="O16" s="37" t="inlineStr">
        <is>
          <t>店運-09</t>
        </is>
      </c>
      <c r="P16" s="7" t="n"/>
    </row>
    <row r="17" ht="35" customHeight="1">
      <c r="A17" s="33" t="inlineStr">
        <is>
          <t>6</t>
        </is>
      </c>
      <c r="B17" s="6" t="inlineStr">
        <is>
          <t>新商品の販売数を集計して加盟店に知らせる</t>
        </is>
      </c>
      <c r="C17" s="7" t="n"/>
      <c r="D17" s="7" t="n"/>
      <c r="E17" s="7" t="n"/>
      <c r="F17" s="18" t="inlineStr">
        <is>
          <t>田村</t>
        </is>
      </c>
      <c r="G17" s="18" t="n"/>
      <c r="H17" s="33" t="inlineStr">
        <is>
          <t>毎月</t>
        </is>
      </c>
      <c r="I17" s="30" t="n">
        <v>30</v>
      </c>
      <c r="J17" s="34">
        <f>IF(OR(B17="",H17=""),"",IFERROR(HLOOKUP(H17,$C$6:$H$7,2,FALSE),""))</f>
        <v/>
      </c>
      <c r="K17" s="35">
        <f>IF(COUNT(I17,J17)&lt;2,"",I17*J17/60)</f>
        <v/>
      </c>
      <c r="L17" s="22" t="n">
        <v>45901</v>
      </c>
      <c r="M17" s="23">
        <f>IF(OR(B17="",L17=""),"",EDATE(L17,$C$4))</f>
        <v/>
      </c>
      <c r="N17" s="36">
        <f>IF(B17="","",IF(L17="","未確認",IF(M17&lt;$M$3,"期限切れ",IF(M17-$M$3&lt;=$F$4,"まもなく",""))))</f>
        <v/>
      </c>
      <c r="O17" s="37" t="inlineStr">
        <is>
          <t>店運-10。手順が古い</t>
        </is>
      </c>
      <c r="P17" s="7" t="n"/>
    </row>
    <row r="18" ht="22" customHeight="1">
      <c r="A18" s="33" t="inlineStr">
        <is>
          <t>7</t>
        </is>
      </c>
      <c r="B18" s="6" t="inlineStr">
        <is>
          <t>臨店報告書をまとめて共有する</t>
        </is>
      </c>
      <c r="C18" s="7" t="n"/>
      <c r="D18" s="7" t="n"/>
      <c r="E18" s="7" t="n"/>
      <c r="F18" s="18" t="inlineStr">
        <is>
          <t>森</t>
        </is>
      </c>
      <c r="G18" s="18" t="inlineStr">
        <is>
          <t>田村</t>
        </is>
      </c>
      <c r="H18" s="33" t="inlineStr">
        <is>
          <t>毎週</t>
        </is>
      </c>
      <c r="I18" s="30" t="n">
        <v>20</v>
      </c>
      <c r="J18" s="34">
        <f>IF(OR(B18="",H18=""),"",IFERROR(HLOOKUP(H18,$C$6:$H$7,2,FALSE),""))</f>
        <v/>
      </c>
      <c r="K18" s="35">
        <f>IF(COUNT(I18,J18)&lt;2,"",I18*J18/60)</f>
        <v/>
      </c>
      <c r="L18" s="22" t="n">
        <v>46258</v>
      </c>
      <c r="M18" s="23">
        <f>IF(OR(B18="",L18=""),"",EDATE(L18,$C$4))</f>
        <v/>
      </c>
      <c r="N18" s="36">
        <f>IF(B18="","",IF(L18="","未確認",IF(M18&lt;$M$3,"期限切れ",IF(M18-$M$3&lt;=$F$4,"まもなく",""))))</f>
        <v/>
      </c>
      <c r="O18" s="37" t="inlineStr">
        <is>
          <t>店運-11</t>
        </is>
      </c>
      <c r="P18" s="7" t="n"/>
    </row>
    <row r="19" ht="31" customHeight="1">
      <c r="A19" s="33" t="inlineStr">
        <is>
          <t>8</t>
        </is>
      </c>
      <c r="B19" s="6" t="inlineStr">
        <is>
          <t>店舗マスタに新店・閉店を入れる</t>
        </is>
      </c>
      <c r="C19" s="7" t="n"/>
      <c r="D19" s="7" t="n"/>
      <c r="E19" s="7" t="n"/>
      <c r="F19" s="18" t="inlineStr">
        <is>
          <t>中村</t>
        </is>
      </c>
      <c r="G19" s="18" t="inlineStr">
        <is>
          <t>小川</t>
        </is>
      </c>
      <c r="H19" s="33" t="inlineStr">
        <is>
          <t>随時</t>
        </is>
      </c>
      <c r="I19" s="30" t="n">
        <v>15</v>
      </c>
      <c r="J19" s="34">
        <f>IF(OR(B19="",H19=""),"",IFERROR(HLOOKUP(H19,$C$6:$H$7,2,FALSE),""))</f>
        <v/>
      </c>
      <c r="K19" s="35">
        <f>IF(COUNT(I19,J19)&lt;2,"",I19*J19/60)</f>
        <v/>
      </c>
      <c r="L19" s="22" t="n">
        <v>46113</v>
      </c>
      <c r="M19" s="23">
        <f>IF(OR(B19="",L19=""),"",EDATE(L19,$C$4))</f>
        <v/>
      </c>
      <c r="N19" s="36">
        <f>IF(B19="","",IF(L19="","未確認",IF(M19&lt;$M$3,"期限切れ",IF(M19-$M$3&lt;=$F$4,"まもなく",""))))</f>
        <v/>
      </c>
      <c r="O19" s="37" t="inlineStr">
        <is>
          <t>店運-07 の付録</t>
        </is>
      </c>
      <c r="P19" s="7" t="n"/>
    </row>
    <row r="20" ht="35" customHeight="1">
      <c r="A20" s="33" t="inlineStr">
        <is>
          <t>9</t>
        </is>
      </c>
      <c r="B20" s="6" t="inlineStr">
        <is>
          <t>POS の CSV の列名が変わったときに直す</t>
        </is>
      </c>
      <c r="C20" s="7" t="n"/>
      <c r="D20" s="7" t="n"/>
      <c r="E20" s="7" t="n"/>
      <c r="F20" s="18" t="inlineStr">
        <is>
          <t>中村</t>
        </is>
      </c>
      <c r="G20" s="18" t="n"/>
      <c r="H20" s="33" t="inlineStr">
        <is>
          <t>随時</t>
        </is>
      </c>
      <c r="I20" s="30" t="n">
        <v>60</v>
      </c>
      <c r="J20" s="34">
        <f>IF(OR(B20="",H20=""),"",IFERROR(HLOOKUP(H20,$C$6:$H$7,2,FALSE),""))</f>
        <v/>
      </c>
      <c r="K20" s="35">
        <f>IF(COUNT(I20,J20)&lt;2,"",I20*J20/60)</f>
        <v/>
      </c>
      <c r="L20" s="22" t="n">
        <v>46113</v>
      </c>
      <c r="M20" s="23">
        <f>IF(OR(B20="",L20=""),"",EDATE(L20,$C$4))</f>
        <v/>
      </c>
      <c r="N20" s="36">
        <f>IF(B20="","",IF(L20="","未確認",IF(M20&lt;$M$3,"期限切れ",IF(M20-$M$3&lt;=$F$4,"まもなく",""))))</f>
        <v/>
      </c>
      <c r="O20" s="37" t="inlineStr">
        <is>
          <t>中村しか直せない</t>
        </is>
      </c>
      <c r="P20" s="7" t="n"/>
    </row>
    <row r="21" ht="22" customHeight="1">
      <c r="A21" s="33" t="inlineStr">
        <is>
          <t>10</t>
        </is>
      </c>
      <c r="B21" s="6" t="inlineStr">
        <is>
          <t>年間の予算を店舗別に入れる</t>
        </is>
      </c>
      <c r="C21" s="7" t="n"/>
      <c r="D21" s="7" t="n"/>
      <c r="E21" s="7" t="n"/>
      <c r="F21" s="18" t="inlineStr">
        <is>
          <t>中村</t>
        </is>
      </c>
      <c r="G21" s="18" t="inlineStr">
        <is>
          <t>小川</t>
        </is>
      </c>
      <c r="H21" s="33" t="inlineStr">
        <is>
          <t>毎年</t>
        </is>
      </c>
      <c r="I21" s="30" t="n">
        <v>240</v>
      </c>
      <c r="J21" s="34">
        <f>IF(OR(B21="",H21=""),"",IFERROR(HLOOKUP(H21,$C$6:$H$7,2,FALSE),""))</f>
        <v/>
      </c>
      <c r="K21" s="35">
        <f>IF(COUNT(I21,J21)&lt;2,"",I21*J21/60)</f>
        <v/>
      </c>
      <c r="L21" s="22" t="n">
        <v>46083</v>
      </c>
      <c r="M21" s="23">
        <f>IF(OR(B21="",L21=""),"",EDATE(L21,$C$4))</f>
        <v/>
      </c>
      <c r="N21" s="36">
        <f>IF(B21="","",IF(L21="","未確認",IF(M21&lt;$M$3,"期限切れ",IF(M21-$M$3&lt;=$F$4,"まもなく",""))))</f>
        <v/>
      </c>
      <c r="O21" s="37" t="inlineStr">
        <is>
          <t>店運-12</t>
        </is>
      </c>
      <c r="P21" s="7" t="n"/>
    </row>
    <row r="22" ht="35" customHeight="1">
      <c r="A22" s="33" t="inlineStr">
        <is>
          <t>11</t>
        </is>
      </c>
      <c r="B22" s="6" t="inlineStr">
        <is>
          <t>前年同月のデータを残す（24か月分）</t>
        </is>
      </c>
      <c r="C22" s="7" t="n"/>
      <c r="D22" s="7" t="n"/>
      <c r="E22" s="7" t="n"/>
      <c r="F22" s="18" t="inlineStr">
        <is>
          <t>小川</t>
        </is>
      </c>
      <c r="G22" s="18" t="inlineStr">
        <is>
          <t>中村</t>
        </is>
      </c>
      <c r="H22" s="33" t="inlineStr">
        <is>
          <t>四半期</t>
        </is>
      </c>
      <c r="I22" s="30" t="n">
        <v>15</v>
      </c>
      <c r="J22" s="34">
        <f>IF(OR(B22="",H22=""),"",IFERROR(HLOOKUP(H22,$C$6:$H$7,2,FALSE),""))</f>
        <v/>
      </c>
      <c r="K22" s="35">
        <f>IF(COUNT(I22,J22)&lt;2,"",I22*J22/60)</f>
        <v/>
      </c>
      <c r="L22" s="22" t="n"/>
      <c r="M22" s="23">
        <f>IF(OR(B22="",L22=""),"",EDATE(L22,$C$4))</f>
        <v/>
      </c>
      <c r="N22" s="36">
        <f>IF(B22="","",IF(L22="","未確認",IF(M22&lt;$M$3,"期限切れ",IF(M22-$M$3&lt;=$F$4,"まもなく",""))))</f>
        <v/>
      </c>
      <c r="O22" s="37" t="inlineStr">
        <is>
          <t>手順書がない</t>
        </is>
      </c>
      <c r="P22" s="7" t="n"/>
    </row>
    <row r="23" ht="35" customHeight="1">
      <c r="A23" s="33" t="inlineStr">
        <is>
          <t>12</t>
        </is>
      </c>
      <c r="B23" s="6" t="inlineStr">
        <is>
          <t>年末年始の営業時間を各店に聞いてまとめる</t>
        </is>
      </c>
      <c r="C23" s="7" t="n"/>
      <c r="D23" s="7" t="n"/>
      <c r="E23" s="7" t="n"/>
      <c r="F23" s="18" t="inlineStr">
        <is>
          <t>田村</t>
        </is>
      </c>
      <c r="G23" s="18" t="inlineStr">
        <is>
          <t>森</t>
        </is>
      </c>
      <c r="H23" s="33" t="inlineStr">
        <is>
          <t>毎年</t>
        </is>
      </c>
      <c r="I23" s="30" t="n">
        <v>120</v>
      </c>
      <c r="J23" s="34">
        <f>IF(OR(B23="",H23=""),"",IFERROR(HLOOKUP(H23,$C$6:$H$7,2,FALSE),""))</f>
        <v/>
      </c>
      <c r="K23" s="35">
        <f>IF(COUNT(I23,J23)&lt;2,"",I23*J23/60)</f>
        <v/>
      </c>
      <c r="L23" s="22" t="n">
        <v>45971</v>
      </c>
      <c r="M23" s="23">
        <f>IF(OR(B23="",L23=""),"",EDATE(L23,$C$4))</f>
        <v/>
      </c>
      <c r="N23" s="36">
        <f>IF(B23="","",IF(L23="","未確認",IF(M23&lt;$M$3,"期限切れ",IF(M23-$M$3&lt;=$F$4,"まもなく",""))))</f>
        <v/>
      </c>
      <c r="O23" s="37" t="inlineStr">
        <is>
          <t>店運-13</t>
        </is>
      </c>
      <c r="P23" s="7" t="n"/>
    </row>
    <row r="24" ht="22" customHeight="1">
      <c r="A24" s="33" t="n"/>
      <c r="B24" s="6" t="n"/>
      <c r="C24" s="7" t="n"/>
      <c r="D24" s="7" t="n"/>
      <c r="E24" s="7" t="n"/>
      <c r="F24" s="18" t="n"/>
      <c r="G24" s="18" t="n"/>
      <c r="H24" s="33" t="n"/>
      <c r="I24" s="30" t="n"/>
      <c r="J24" s="34">
        <f>IF(OR(B24="",H24=""),"",IFERROR(HLOOKUP(H24,$C$6:$H$7,2,FALSE),""))</f>
        <v/>
      </c>
      <c r="K24" s="35">
        <f>IF(COUNT(I24,J24)&lt;2,"",I24*J24/60)</f>
        <v/>
      </c>
      <c r="L24" s="22" t="n"/>
      <c r="M24" s="23">
        <f>IF(OR(B24="",L24=""),"",EDATE(L24,$C$4))</f>
        <v/>
      </c>
      <c r="N24" s="36">
        <f>IF(B24="","",IF(L24="","未確認",IF(M24&lt;$M$3,"期限切れ",IF(M24-$M$3&lt;=$F$4,"まもなく",""))))</f>
        <v/>
      </c>
      <c r="O24" s="37" t="n"/>
      <c r="P24" s="7" t="n"/>
    </row>
    <row r="25" ht="22" customHeight="1">
      <c r="A25" s="33" t="n"/>
      <c r="B25" s="6" t="n"/>
      <c r="C25" s="7" t="n"/>
      <c r="D25" s="7" t="n"/>
      <c r="E25" s="7" t="n"/>
      <c r="F25" s="18" t="n"/>
      <c r="G25" s="18" t="n"/>
      <c r="H25" s="33" t="n"/>
      <c r="I25" s="30" t="n"/>
      <c r="J25" s="34">
        <f>IF(OR(B25="",H25=""),"",IFERROR(HLOOKUP(H25,$C$6:$H$7,2,FALSE),""))</f>
        <v/>
      </c>
      <c r="K25" s="35">
        <f>IF(COUNT(I25,J25)&lt;2,"",I25*J25/60)</f>
        <v/>
      </c>
      <c r="L25" s="22" t="n"/>
      <c r="M25" s="23">
        <f>IF(OR(B25="",L25=""),"",EDATE(L25,$C$4))</f>
        <v/>
      </c>
      <c r="N25" s="36">
        <f>IF(B25="","",IF(L25="","未確認",IF(M25&lt;$M$3,"期限切れ",IF(M25-$M$3&lt;=$F$4,"まもなく",""))))</f>
        <v/>
      </c>
      <c r="O25" s="37" t="n"/>
      <c r="P25" s="7" t="n"/>
    </row>
    <row r="26" ht="22" customHeight="1">
      <c r="A26" s="33" t="n"/>
      <c r="B26" s="6" t="n"/>
      <c r="C26" s="7" t="n"/>
      <c r="D26" s="7" t="n"/>
      <c r="E26" s="7" t="n"/>
      <c r="F26" s="18" t="n"/>
      <c r="G26" s="18" t="n"/>
      <c r="H26" s="33" t="n"/>
      <c r="I26" s="30" t="n"/>
      <c r="J26" s="34">
        <f>IF(OR(B26="",H26=""),"",IFERROR(HLOOKUP(H26,$C$6:$H$7,2,FALSE),""))</f>
        <v/>
      </c>
      <c r="K26" s="35">
        <f>IF(COUNT(I26,J26)&lt;2,"",I26*J26/60)</f>
        <v/>
      </c>
      <c r="L26" s="22" t="n"/>
      <c r="M26" s="23">
        <f>IF(OR(B26="",L26=""),"",EDATE(L26,$C$4))</f>
        <v/>
      </c>
      <c r="N26" s="36">
        <f>IF(B26="","",IF(L26="","未確認",IF(M26&lt;$M$3,"期限切れ",IF(M26-$M$3&lt;=$F$4,"まもなく",""))))</f>
        <v/>
      </c>
      <c r="O26" s="37" t="n"/>
      <c r="P26" s="7" t="n"/>
    </row>
    <row r="27" ht="16" customHeight="1">
      <c r="A27" s="17" t="inlineStr">
        <is>
          <t>頻度は一覧から選べます（毎日・毎週・毎月・四半期・半年・毎年・随時）。月の回数は上のめやすの表から入ります。色の付いた欄は数式で計算します。</t>
        </is>
      </c>
    </row>
    <row r="28" ht="16" customHeight="1">
      <c r="A28" s="17" t="inlineStr">
        <is>
          <t>月の時間＝1回の時間（分）×月の回数÷60。随時の手順は月の回数が空欄になり、月の時間の合計に入りません。</t>
        </is>
      </c>
    </row>
    <row r="29" ht="16" customHeight="1">
      <c r="A29" s="17" t="inlineStr">
        <is>
          <t>判定：期限切れ＝次の見直しの日を過ぎた。まもなく＝次の見直しまで「知らせる日数」以内。未確認＝最終確認日が空（手順書がまだないものも含む）。</t>
        </is>
      </c>
    </row>
    <row r="30" ht="8" customHeight="1"/>
    <row r="31" ht="20" customHeight="1">
      <c r="A31" s="12" t="inlineStr">
        <is>
          <t>担当（名前を書く）</t>
        </is>
      </c>
      <c r="B31" s="13" t="n"/>
      <c r="C31" s="13" t="n"/>
      <c r="D31" s="12" t="inlineStr">
        <is>
          <t>主な担当の手順</t>
        </is>
      </c>
      <c r="E31" s="13" t="n"/>
      <c r="F31" s="12" t="inlineStr">
        <is>
          <t>月の時間</t>
        </is>
      </c>
      <c r="G31" s="13" t="n"/>
      <c r="H31" s="12" t="inlineStr">
        <is>
          <t>副担当の手順</t>
        </is>
      </c>
      <c r="I31" s="13" t="n"/>
    </row>
    <row r="32" ht="22" customHeight="1">
      <c r="A32" s="21" t="inlineStr">
        <is>
          <t>中村</t>
        </is>
      </c>
      <c r="B32" s="7" t="n"/>
      <c r="C32" s="7" t="n"/>
      <c r="D32" s="38">
        <f>IF(A32="","",COUNTIF(F12:F26,A32))</f>
        <v/>
      </c>
      <c r="E32" s="24" t="n"/>
      <c r="F32" s="39">
        <f>IF(A32="","",SUMIF(F12:F26,A32,K12:K26))</f>
        <v/>
      </c>
      <c r="G32" s="24" t="n"/>
      <c r="H32" s="38">
        <f>IF(A32="","",COUNTIF(G12:G26,A32))</f>
        <v/>
      </c>
      <c r="I32" s="24" t="n"/>
    </row>
    <row r="33" ht="22" customHeight="1">
      <c r="A33" s="21" t="inlineStr">
        <is>
          <t>小川</t>
        </is>
      </c>
      <c r="B33" s="7" t="n"/>
      <c r="C33" s="7" t="n"/>
      <c r="D33" s="38">
        <f>IF(A33="","",COUNTIF(F12:F26,A33))</f>
        <v/>
      </c>
      <c r="E33" s="24" t="n"/>
      <c r="F33" s="39">
        <f>IF(A33="","",SUMIF(F12:F26,A33,K12:K26))</f>
        <v/>
      </c>
      <c r="G33" s="24" t="n"/>
      <c r="H33" s="38">
        <f>IF(A33="","",COUNTIF(G12:G26,A33))</f>
        <v/>
      </c>
      <c r="I33" s="24" t="n"/>
    </row>
    <row r="34" ht="22" customHeight="1">
      <c r="A34" s="21" t="inlineStr">
        <is>
          <t>田村</t>
        </is>
      </c>
      <c r="B34" s="7" t="n"/>
      <c r="C34" s="7" t="n"/>
      <c r="D34" s="38">
        <f>IF(A34="","",COUNTIF(F12:F26,A34))</f>
        <v/>
      </c>
      <c r="E34" s="24" t="n"/>
      <c r="F34" s="39">
        <f>IF(A34="","",SUMIF(F12:F26,A34,K12:K26))</f>
        <v/>
      </c>
      <c r="G34" s="24" t="n"/>
      <c r="H34" s="38">
        <f>IF(A34="","",COUNTIF(G12:G26,A34))</f>
        <v/>
      </c>
      <c r="I34" s="24" t="n"/>
    </row>
    <row r="35" ht="22" customHeight="1">
      <c r="A35" s="21" t="inlineStr">
        <is>
          <t>森</t>
        </is>
      </c>
      <c r="B35" s="7" t="n"/>
      <c r="C35" s="7" t="n"/>
      <c r="D35" s="38">
        <f>IF(A35="","",COUNTIF(F12:F26,A35))</f>
        <v/>
      </c>
      <c r="E35" s="24" t="n"/>
      <c r="F35" s="39">
        <f>IF(A35="","",SUMIF(F12:F26,A35,K12:K26))</f>
        <v/>
      </c>
      <c r="G35" s="24" t="n"/>
      <c r="H35" s="38">
        <f>IF(A35="","",COUNTIF(G12:G26,A35))</f>
        <v/>
      </c>
      <c r="I35" s="24" t="n"/>
    </row>
    <row r="36" ht="22" customHeight="1">
      <c r="A36" s="21" t="n"/>
      <c r="B36" s="7" t="n"/>
      <c r="C36" s="7" t="n"/>
      <c r="D36" s="38">
        <f>IF(A36="","",COUNTIF(F12:F26,A36))</f>
        <v/>
      </c>
      <c r="E36" s="24" t="n"/>
      <c r="F36" s="39">
        <f>IF(A36="","",SUMIF(F12:F26,A36,K12:K26))</f>
        <v/>
      </c>
      <c r="G36" s="24" t="n"/>
      <c r="H36" s="38">
        <f>IF(A36="","",COUNTIF(G12:G26,A36))</f>
        <v/>
      </c>
      <c r="I36" s="24" t="n"/>
    </row>
    <row r="37" ht="16" customHeight="1">
      <c r="A37" s="17" t="inlineStr">
        <is>
          <t>担当は1人の名前で書くと、この表で数えられます。月の時間が1人に偏っていないか、副担当のいない手順がないかを見ます。</t>
        </is>
      </c>
    </row>
  </sheetData>
  <mergeCells count="79">
    <mergeCell ref="H35:I35"/>
    <mergeCell ref="O15:P15"/>
    <mergeCell ref="D36:E36"/>
    <mergeCell ref="D31:E31"/>
    <mergeCell ref="J9:K9"/>
    <mergeCell ref="A28:P28"/>
    <mergeCell ref="A7:B7"/>
    <mergeCell ref="O26:P26"/>
    <mergeCell ref="B22:E22"/>
    <mergeCell ref="O16:P16"/>
    <mergeCell ref="O25:P25"/>
    <mergeCell ref="I6:P7"/>
    <mergeCell ref="B12:E12"/>
    <mergeCell ref="B21:E21"/>
    <mergeCell ref="D4:E4"/>
    <mergeCell ref="A34:C34"/>
    <mergeCell ref="B14:E14"/>
    <mergeCell ref="B23:E23"/>
    <mergeCell ref="O17:P17"/>
    <mergeCell ref="O11:P11"/>
    <mergeCell ref="D33:E33"/>
    <mergeCell ref="B13:E13"/>
    <mergeCell ref="A9:B9"/>
    <mergeCell ref="D35:E35"/>
    <mergeCell ref="O3:P3"/>
    <mergeCell ref="D34:E34"/>
    <mergeCell ref="G4:P4"/>
    <mergeCell ref="F34:G34"/>
    <mergeCell ref="B26:E26"/>
    <mergeCell ref="H34:I34"/>
    <mergeCell ref="C3:F3"/>
    <mergeCell ref="A32:C32"/>
    <mergeCell ref="B16:E16"/>
    <mergeCell ref="F33:G33"/>
    <mergeCell ref="B25:E25"/>
    <mergeCell ref="H36:I36"/>
    <mergeCell ref="B18:E18"/>
    <mergeCell ref="O21:P21"/>
    <mergeCell ref="A1:P1"/>
    <mergeCell ref="A31:C31"/>
    <mergeCell ref="F31:G31"/>
    <mergeCell ref="B11:E11"/>
    <mergeCell ref="D9:E9"/>
    <mergeCell ref="A37:P37"/>
    <mergeCell ref="G9:H9"/>
    <mergeCell ref="K3:L3"/>
    <mergeCell ref="O19:P19"/>
    <mergeCell ref="B15:E15"/>
    <mergeCell ref="M9:N9"/>
    <mergeCell ref="B24:E24"/>
    <mergeCell ref="H31:I31"/>
    <mergeCell ref="O20:P20"/>
    <mergeCell ref="F36:G36"/>
    <mergeCell ref="A3:B3"/>
    <mergeCell ref="O22:P22"/>
    <mergeCell ref="A4:B4"/>
    <mergeCell ref="B17:E17"/>
    <mergeCell ref="O23:P23"/>
    <mergeCell ref="B19:E19"/>
    <mergeCell ref="O24:P24"/>
    <mergeCell ref="O18:P18"/>
    <mergeCell ref="B20:E20"/>
    <mergeCell ref="A29:P29"/>
    <mergeCell ref="A6:B6"/>
    <mergeCell ref="A33:C33"/>
    <mergeCell ref="D32:E32"/>
    <mergeCell ref="F32:G32"/>
    <mergeCell ref="A35:C35"/>
    <mergeCell ref="G3:H3"/>
    <mergeCell ref="F35:G35"/>
    <mergeCell ref="I3:J3"/>
    <mergeCell ref="H32:I32"/>
    <mergeCell ref="M3:N3"/>
    <mergeCell ref="O12:P12"/>
    <mergeCell ref="A36:C36"/>
    <mergeCell ref="A27:P27"/>
    <mergeCell ref="H33:I33"/>
    <mergeCell ref="O14:P14"/>
    <mergeCell ref="O13:P13"/>
  </mergeCells>
  <dataValidations count="1">
    <dataValidation sqref="H12:H26" showDropDown="0" showInputMessage="0" showErrorMessage="0" allowBlank="1" type="list">
      <formula1>"毎日,毎週,毎月,四半期,半年,毎年,随時"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2026-11-03T17:26:01Z</dcterms:created>
  <dcterms:modified xmlns:dcterms="http://purl.org/dc/terms/" xmlns:xsi="http://www.w3.org/2001/XMLSchema-instance" xsi:type="dcterms:W3CDTF">2026-11-03T17:26:01Z</dcterms:modified>
</cp:coreProperties>
</file>