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日報（1日1枚）" sheetId="1" state="visible" r:id="rId1"/>
    <sheet xmlns:r="http://schemas.openxmlformats.org/officeDocument/2006/relationships" name="業務日報" sheetId="2" state="visible" r:id="rId2"/>
    <sheet xmlns:r="http://schemas.openxmlformats.org/officeDocument/2006/relationships" name="業務日報の集計" sheetId="3" state="visible" r:id="rId3"/>
    <sheet xmlns:r="http://schemas.openxmlformats.org/officeDocument/2006/relationships" name="営業日報" sheetId="4" state="visible" r:id="rId4"/>
    <sheet xmlns:r="http://schemas.openxmlformats.org/officeDocument/2006/relationships" name="営業日報の集計" sheetId="5" state="visible" r:id="rId5"/>
    <sheet xmlns:r="http://schemas.openxmlformats.org/officeDocument/2006/relationships" name="作業日報" sheetId="6" state="visible" r:id="rId6"/>
    <sheet xmlns:r="http://schemas.openxmlformats.org/officeDocument/2006/relationships" name="作業日報の集計" sheetId="7" state="visible" r:id="rId7"/>
  </sheets>
  <definedNames>
    <definedName name="_xlnm.Print_Area" localSheetId="0">'日報（1日1枚）'!$A$1:$L$36</definedName>
    <definedName name="_xlnm.Print_Area" localSheetId="1">'業務日報'!$A$1:$P$41</definedName>
    <definedName name="_xlnm.Print_Area" localSheetId="2">'業務日報の集計'!$A$1:$L$30</definedName>
    <definedName name="_xlnm.Print_Area" localSheetId="3">'営業日報'!$A$1:$P$41</definedName>
    <definedName name="_xlnm.Print_Area" localSheetId="4">'営業日報の集計'!$A$1:$L$32</definedName>
    <definedName name="_xlnm.Print_Area" localSheetId="5">'作業日報'!$A$1:$U$59</definedName>
    <definedName name="_xlnm.Print_Area" localSheetId="6">'作業日報の集計'!$A$1:$L$47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+#,##0;&quot;−&quot;#,##0;0"/>
    <numFmt numFmtId="165" formatCode="yyyy&quot;年&quot;m&quot;月&quot;"/>
    <numFmt numFmtId="166" formatCode="m/d"/>
    <numFmt numFmtId="167" formatCode="#,##0.0;&quot;−&quot;#,##0.0"/>
    <numFmt numFmtId="168" formatCode="0&quot;日&quot;"/>
    <numFmt numFmtId="169" formatCode="m&quot;月&quot;d&quot;日〜&quot;"/>
    <numFmt numFmtId="170" formatCode="m&quot;月&quot;d&quot;日&quot;"/>
    <numFmt numFmtId="171" formatCode="+0.0%;&quot;−&quot;0.0%;0.0%"/>
    <numFmt numFmtId="172" formatCode="0.0%"/>
  </numFmts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222222"/>
      <sz val="9"/>
    </font>
    <font>
      <name val="游ゴシック"/>
      <color rgb="00555555"/>
      <sz val="8"/>
    </font>
    <font>
      <name val="游ゴシック"/>
      <b val="1"/>
      <color rgb="00222222"/>
      <sz val="10"/>
    </font>
    <font>
      <name val="游ゴシック"/>
      <color rgb="00222222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3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4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3" fillId="0" borderId="2" applyAlignment="1" pivotButton="0" quotePrefix="0" xfId="0">
      <alignment horizontal="left" vertical="top" wrapText="1" indent="1"/>
    </xf>
    <xf numFmtId="0" fontId="5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6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center" wrapText="1" indent="1"/>
    </xf>
    <xf numFmtId="0" fontId="3" fillId="0" borderId="2" applyAlignment="1" pivotButton="0" quotePrefix="0" xfId="0">
      <alignment horizontal="left" vertical="center" indent="1"/>
    </xf>
    <xf numFmtId="3" fontId="3" fillId="0" borderId="2" applyAlignment="1" pivotButton="0" quotePrefix="0" xfId="0">
      <alignment horizontal="right" vertical="center"/>
    </xf>
    <xf numFmtId="164" fontId="3" fillId="5" borderId="2" applyAlignment="1" pivotButton="0" quotePrefix="0" xfId="0">
      <alignment horizontal="right" vertical="center"/>
    </xf>
    <xf numFmtId="0" fontId="0" fillId="5" borderId="2" pivotButton="0" quotePrefix="0" xfId="0"/>
    <xf numFmtId="0" fontId="7" fillId="0" borderId="0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left" vertical="top" wrapText="1" indent="1"/>
    </xf>
    <xf numFmtId="0" fontId="6" fillId="2" borderId="2" applyAlignment="1" pivotButton="0" quotePrefix="0" xfId="0">
      <alignment horizontal="center" vertical="center"/>
    </xf>
    <xf numFmtId="0" fontId="6" fillId="0" borderId="1" applyAlignment="1" pivotButton="0" quotePrefix="0" xfId="0">
      <alignment horizontal="right" vertical="bottom"/>
    </xf>
    <xf numFmtId="165" fontId="3" fillId="0" borderId="2" applyAlignment="1" pivotButton="0" quotePrefix="0" xfId="0">
      <alignment horizontal="left" vertical="center" indent="1"/>
    </xf>
    <xf numFmtId="166" fontId="3" fillId="5" borderId="2" applyAlignment="1" pivotButton="0" quotePrefix="0" xfId="0">
      <alignment horizontal="center" vertical="center"/>
    </xf>
    <xf numFmtId="0" fontId="3" fillId="5" borderId="2" applyAlignment="1" pivotButton="0" quotePrefix="0" xfId="0">
      <alignment horizontal="center" vertical="center"/>
    </xf>
    <xf numFmtId="20" fontId="3" fillId="0" borderId="2" applyAlignment="1" pivotButton="0" quotePrefix="0" xfId="0">
      <alignment horizontal="center" vertical="center"/>
    </xf>
    <xf numFmtId="167" fontId="3" fillId="5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left" vertical="center" indent="1"/>
    </xf>
    <xf numFmtId="0" fontId="8" fillId="2" borderId="2" applyAlignment="1" pivotButton="0" quotePrefix="0" xfId="0">
      <alignment horizontal="center" vertical="center"/>
    </xf>
    <xf numFmtId="167" fontId="8" fillId="5" borderId="2" applyAlignment="1" pivotButton="0" quotePrefix="0" xfId="0">
      <alignment horizontal="right" vertical="center"/>
    </xf>
    <xf numFmtId="3" fontId="8" fillId="5" borderId="2" applyAlignment="1" pivotButton="0" quotePrefix="0" xfId="0">
      <alignment horizontal="right" vertical="center"/>
    </xf>
    <xf numFmtId="168" fontId="8" fillId="5" borderId="2" applyAlignment="1" pivotButton="0" quotePrefix="0" xfId="0">
      <alignment horizontal="center" vertical="center"/>
    </xf>
    <xf numFmtId="0" fontId="3" fillId="2" borderId="2" applyAlignment="1" pivotButton="0" quotePrefix="0" xfId="0">
      <alignment horizontal="left" vertical="center" indent="1"/>
    </xf>
    <xf numFmtId="0" fontId="3" fillId="5" borderId="2" applyAlignment="1" pivotButton="0" quotePrefix="0" xfId="0">
      <alignment horizontal="left" vertical="center" indent="1"/>
    </xf>
    <xf numFmtId="165" fontId="3" fillId="5" borderId="2" applyAlignment="1" pivotButton="0" quotePrefix="0" xfId="0">
      <alignment horizontal="left" vertical="center" indent="1"/>
    </xf>
    <xf numFmtId="169" fontId="3" fillId="5" borderId="2" applyAlignment="1" pivotButton="0" quotePrefix="0" xfId="0">
      <alignment horizontal="right" vertical="center"/>
    </xf>
    <xf numFmtId="170" fontId="3" fillId="5" borderId="2" applyAlignment="1" pivotButton="0" quotePrefix="0" xfId="0">
      <alignment horizontal="left" vertical="center" indent="1"/>
    </xf>
    <xf numFmtId="171" fontId="3" fillId="5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left" vertical="center" wrapText="1" indent="1"/>
    </xf>
    <xf numFmtId="167" fontId="3" fillId="0" borderId="2" applyAlignment="1" pivotButton="0" quotePrefix="0" xfId="0">
      <alignment horizontal="right" vertical="center"/>
    </xf>
    <xf numFmtId="3" fontId="3" fillId="5" borderId="2" applyAlignment="1" pivotButton="0" quotePrefix="0" xfId="0">
      <alignment horizontal="right" vertical="center"/>
    </xf>
    <xf numFmtId="172" fontId="3" fillId="5" borderId="2" applyAlignment="1" pivotButton="0" quotePrefix="0" xfId="0">
      <alignment horizontal="right" vertical="center"/>
    </xf>
    <xf numFmtId="166" fontId="3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日報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日付</t>
        </is>
      </c>
      <c r="B3" s="4" t="n"/>
      <c r="C3" s="5" t="n"/>
      <c r="D3" s="6" t="n"/>
      <c r="E3" s="6" t="n"/>
      <c r="F3" s="6" t="n"/>
      <c r="G3" s="3" t="inlineStr">
        <is>
          <t>氏名</t>
        </is>
      </c>
      <c r="H3" s="4" t="n"/>
      <c r="I3" s="5" t="n"/>
      <c r="J3" s="6" t="n"/>
      <c r="K3" s="6" t="n"/>
      <c r="L3" s="6" t="n"/>
    </row>
    <row r="4" ht="21" customHeight="1">
      <c r="A4" s="3" t="inlineStr">
        <is>
          <t>所属</t>
        </is>
      </c>
      <c r="B4" s="4" t="n"/>
      <c r="C4" s="5" t="n"/>
      <c r="D4" s="6" t="n"/>
      <c r="E4" s="6" t="n"/>
      <c r="F4" s="6" t="n"/>
      <c r="G4" s="3" t="inlineStr">
        <is>
          <t>勤務時間</t>
        </is>
      </c>
      <c r="H4" s="4" t="n"/>
      <c r="I4" s="5" t="n"/>
      <c r="J4" s="6" t="n"/>
      <c r="K4" s="6" t="n"/>
      <c r="L4" s="6" t="n"/>
    </row>
    <row r="5" ht="4" customHeight="1"/>
    <row r="6" ht="20" customHeight="1">
      <c r="A6" s="7" t="inlineStr">
        <is>
          <t>1. 今日の結論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</row>
    <row r="7" ht="18" customHeight="1">
      <c r="A7" s="9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8" ht="18" customHeight="1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</row>
    <row r="9" ht="4" customHeight="1"/>
    <row r="10" ht="20" customHeight="1">
      <c r="A10" s="7" t="inlineStr">
        <is>
          <t>2. したこと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</row>
    <row r="11" ht="20" customHeight="1">
      <c r="A11" s="10" t="inlineStr">
        <is>
          <t>時間</t>
        </is>
      </c>
      <c r="B11" s="11" t="n"/>
      <c r="C11" s="10" t="inlineStr">
        <is>
          <t>したこと（相手・場所）</t>
        </is>
      </c>
      <c r="D11" s="11" t="n"/>
      <c r="E11" s="11" t="n"/>
      <c r="F11" s="11" t="n"/>
      <c r="G11" s="10" t="inlineStr">
        <is>
          <t>結果</t>
        </is>
      </c>
      <c r="H11" s="11" t="n"/>
      <c r="I11" s="11" t="n"/>
      <c r="J11" s="11" t="n"/>
      <c r="K11" s="10" t="inlineStr">
        <is>
          <t>次の行動</t>
        </is>
      </c>
      <c r="L11" s="11" t="n"/>
    </row>
    <row r="12" ht="20" customHeight="1">
      <c r="A12" s="12" t="n"/>
      <c r="B12" s="6" t="n"/>
      <c r="C12" s="13" t="n"/>
      <c r="D12" s="6" t="n"/>
      <c r="E12" s="6" t="n"/>
      <c r="F12" s="6" t="n"/>
      <c r="G12" s="13" t="n"/>
      <c r="H12" s="6" t="n"/>
      <c r="I12" s="6" t="n"/>
      <c r="J12" s="6" t="n"/>
      <c r="K12" s="13" t="n"/>
      <c r="L12" s="6" t="n"/>
    </row>
    <row r="13" ht="20" customHeight="1">
      <c r="A13" s="12" t="n"/>
      <c r="B13" s="6" t="n"/>
      <c r="C13" s="13" t="n"/>
      <c r="D13" s="6" t="n"/>
      <c r="E13" s="6" t="n"/>
      <c r="F13" s="6" t="n"/>
      <c r="G13" s="13" t="n"/>
      <c r="H13" s="6" t="n"/>
      <c r="I13" s="6" t="n"/>
      <c r="J13" s="6" t="n"/>
      <c r="K13" s="13" t="n"/>
      <c r="L13" s="6" t="n"/>
    </row>
    <row r="14" ht="20" customHeight="1">
      <c r="A14" s="12" t="n"/>
      <c r="B14" s="6" t="n"/>
      <c r="C14" s="13" t="n"/>
      <c r="D14" s="6" t="n"/>
      <c r="E14" s="6" t="n"/>
      <c r="F14" s="6" t="n"/>
      <c r="G14" s="13" t="n"/>
      <c r="H14" s="6" t="n"/>
      <c r="I14" s="6" t="n"/>
      <c r="J14" s="6" t="n"/>
      <c r="K14" s="13" t="n"/>
      <c r="L14" s="6" t="n"/>
    </row>
    <row r="15" ht="20" customHeight="1">
      <c r="A15" s="12" t="n"/>
      <c r="B15" s="6" t="n"/>
      <c r="C15" s="13" t="n"/>
      <c r="D15" s="6" t="n"/>
      <c r="E15" s="6" t="n"/>
      <c r="F15" s="6" t="n"/>
      <c r="G15" s="13" t="n"/>
      <c r="H15" s="6" t="n"/>
      <c r="I15" s="6" t="n"/>
      <c r="J15" s="6" t="n"/>
      <c r="K15" s="13" t="n"/>
      <c r="L15" s="6" t="n"/>
    </row>
    <row r="16" ht="20" customHeight="1">
      <c r="A16" s="12" t="n"/>
      <c r="B16" s="6" t="n"/>
      <c r="C16" s="13" t="n"/>
      <c r="D16" s="6" t="n"/>
      <c r="E16" s="6" t="n"/>
      <c r="F16" s="6" t="n"/>
      <c r="G16" s="13" t="n"/>
      <c r="H16" s="6" t="n"/>
      <c r="I16" s="6" t="n"/>
      <c r="J16" s="6" t="n"/>
      <c r="K16" s="13" t="n"/>
      <c r="L16" s="6" t="n"/>
    </row>
    <row r="17" ht="4" customHeight="1"/>
    <row r="18" ht="20" customHeight="1">
      <c r="A18" s="7" t="inlineStr">
        <is>
          <t>3. 今日の数字（予定との差）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</row>
    <row r="19" ht="20" customHeight="1">
      <c r="A19" s="10" t="inlineStr">
        <is>
          <t>項目</t>
        </is>
      </c>
      <c r="B19" s="11" t="n"/>
      <c r="C19" s="11" t="n"/>
      <c r="D19" s="11" t="n"/>
      <c r="E19" s="10" t="inlineStr">
        <is>
          <t>予定</t>
        </is>
      </c>
      <c r="F19" s="11" t="n"/>
      <c r="G19" s="10" t="inlineStr">
        <is>
          <t>実績</t>
        </is>
      </c>
      <c r="H19" s="11" t="n"/>
      <c r="I19" s="10" t="inlineStr">
        <is>
          <t>差</t>
        </is>
      </c>
      <c r="J19" s="11" t="n"/>
      <c r="K19" s="10" t="inlineStr">
        <is>
          <t>メモ</t>
        </is>
      </c>
      <c r="L19" s="11" t="n"/>
    </row>
    <row r="20" ht="20" customHeight="1">
      <c r="A20" s="14" t="n"/>
      <c r="B20" s="6" t="n"/>
      <c r="C20" s="6" t="n"/>
      <c r="D20" s="6" t="n"/>
      <c r="E20" s="15" t="n"/>
      <c r="F20" s="6" t="n"/>
      <c r="G20" s="15" t="n"/>
      <c r="H20" s="6" t="n"/>
      <c r="I20" s="16">
        <f>IF(COUNT(E20,G20)&lt;2,"",G20-E20)</f>
        <v/>
      </c>
      <c r="J20" s="17" t="n"/>
      <c r="K20" s="13" t="n"/>
      <c r="L20" s="6" t="n"/>
    </row>
    <row r="21" ht="20" customHeight="1">
      <c r="A21" s="14" t="n"/>
      <c r="B21" s="6" t="n"/>
      <c r="C21" s="6" t="n"/>
      <c r="D21" s="6" t="n"/>
      <c r="E21" s="15" t="n"/>
      <c r="F21" s="6" t="n"/>
      <c r="G21" s="15" t="n"/>
      <c r="H21" s="6" t="n"/>
      <c r="I21" s="16">
        <f>IF(COUNT(E21,G21)&lt;2,"",G21-E21)</f>
        <v/>
      </c>
      <c r="J21" s="17" t="n"/>
      <c r="K21" s="13" t="n"/>
      <c r="L21" s="6" t="n"/>
    </row>
    <row r="22" ht="20" customHeight="1">
      <c r="A22" s="14" t="n"/>
      <c r="B22" s="6" t="n"/>
      <c r="C22" s="6" t="n"/>
      <c r="D22" s="6" t="n"/>
      <c r="E22" s="15" t="n"/>
      <c r="F22" s="6" t="n"/>
      <c r="G22" s="15" t="n"/>
      <c r="H22" s="6" t="n"/>
      <c r="I22" s="16">
        <f>IF(COUNT(E22,G22)&lt;2,"",G22-E22)</f>
        <v/>
      </c>
      <c r="J22" s="17" t="n"/>
      <c r="K22" s="13" t="n"/>
      <c r="L22" s="6" t="n"/>
    </row>
    <row r="23" ht="16" customHeight="1">
      <c r="A23" s="18" t="inlineStr">
        <is>
          <t>差＝実績−予定。色の付いた欄は数式で計算します。</t>
        </is>
      </c>
    </row>
    <row r="24" ht="4" customHeight="1"/>
    <row r="25" ht="20" customHeight="1">
      <c r="A25" s="7" t="inlineStr">
        <is>
          <t>4. 困っていること・相談</t>
        </is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</row>
    <row r="26" ht="18" customHeight="1">
      <c r="A26" s="9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</row>
    <row r="27" ht="18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  <row r="28" ht="4" customHeight="1"/>
    <row r="29" ht="20" customHeight="1">
      <c r="A29" s="7" t="inlineStr">
        <is>
          <t>5. 明日の予定</t>
        </is>
      </c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</row>
    <row r="30" ht="20" customHeight="1">
      <c r="A30" s="10" t="inlineStr">
        <is>
          <t>時間</t>
        </is>
      </c>
      <c r="B30" s="11" t="n"/>
      <c r="C30" s="10" t="inlineStr">
        <is>
          <t>予定</t>
        </is>
      </c>
      <c r="D30" s="11" t="n"/>
      <c r="E30" s="11" t="n"/>
      <c r="F30" s="11" t="n"/>
      <c r="G30" s="11" t="n"/>
      <c r="H30" s="11" t="n"/>
      <c r="I30" s="11" t="n"/>
      <c r="J30" s="10" t="inlineStr">
        <is>
          <t>相手・場所</t>
        </is>
      </c>
      <c r="K30" s="11" t="n"/>
      <c r="L30" s="11" t="n"/>
    </row>
    <row r="31" ht="20" customHeight="1">
      <c r="A31" s="12" t="n"/>
      <c r="B31" s="6" t="n"/>
      <c r="C31" s="13" t="n"/>
      <c r="D31" s="6" t="n"/>
      <c r="E31" s="6" t="n"/>
      <c r="F31" s="6" t="n"/>
      <c r="G31" s="6" t="n"/>
      <c r="H31" s="6" t="n"/>
      <c r="I31" s="6" t="n"/>
      <c r="J31" s="13" t="n"/>
      <c r="K31" s="6" t="n"/>
      <c r="L31" s="6" t="n"/>
    </row>
    <row r="32" ht="20" customHeight="1">
      <c r="A32" s="12" t="n"/>
      <c r="B32" s="6" t="n"/>
      <c r="C32" s="13" t="n"/>
      <c r="D32" s="6" t="n"/>
      <c r="E32" s="6" t="n"/>
      <c r="F32" s="6" t="n"/>
      <c r="G32" s="6" t="n"/>
      <c r="H32" s="6" t="n"/>
      <c r="I32" s="6" t="n"/>
      <c r="J32" s="13" t="n"/>
      <c r="K32" s="6" t="n"/>
      <c r="L32" s="6" t="n"/>
    </row>
    <row r="33" ht="20" customHeight="1">
      <c r="A33" s="12" t="n"/>
      <c r="B33" s="6" t="n"/>
      <c r="C33" s="13" t="n"/>
      <c r="D33" s="6" t="n"/>
      <c r="E33" s="6" t="n"/>
      <c r="F33" s="6" t="n"/>
      <c r="G33" s="6" t="n"/>
      <c r="H33" s="6" t="n"/>
      <c r="I33" s="6" t="n"/>
      <c r="J33" s="13" t="n"/>
      <c r="K33" s="6" t="n"/>
      <c r="L33" s="6" t="n"/>
    </row>
    <row r="34" ht="2" customHeight="1"/>
    <row r="35" ht="18" customHeight="1">
      <c r="A35" s="3" t="inlineStr">
        <is>
          <t>上司から</t>
        </is>
      </c>
      <c r="B35" s="4" t="n"/>
      <c r="C35" s="19" t="n"/>
      <c r="D35" s="6" t="n"/>
      <c r="E35" s="6" t="n"/>
      <c r="F35" s="6" t="n"/>
      <c r="G35" s="6" t="n"/>
      <c r="H35" s="6" t="n"/>
      <c r="I35" s="6" t="n"/>
      <c r="J35" s="6" t="n"/>
      <c r="K35" s="20" t="inlineStr">
        <is>
          <t>確認</t>
        </is>
      </c>
      <c r="L35" s="4" t="n"/>
    </row>
    <row r="36" ht="20" customHeight="1">
      <c r="A36" s="4" t="n"/>
      <c r="B36" s="4" t="n"/>
      <c r="C36" s="6" t="n"/>
      <c r="D36" s="6" t="n"/>
      <c r="E36" s="6" t="n"/>
      <c r="F36" s="6" t="n"/>
      <c r="G36" s="6" t="n"/>
      <c r="H36" s="6" t="n"/>
      <c r="I36" s="6" t="n"/>
      <c r="J36" s="6" t="n"/>
      <c r="K36" s="14" t="n"/>
      <c r="L36" s="6" t="n"/>
    </row>
  </sheetData>
  <mergeCells count="77">
    <mergeCell ref="G21:H21"/>
    <mergeCell ref="A15:B15"/>
    <mergeCell ref="A20:D20"/>
    <mergeCell ref="I4:L4"/>
    <mergeCell ref="C13:F13"/>
    <mergeCell ref="K35:L35"/>
    <mergeCell ref="A23:L23"/>
    <mergeCell ref="C15:F15"/>
    <mergeCell ref="C30:I30"/>
    <mergeCell ref="A33:B33"/>
    <mergeCell ref="C31:I31"/>
    <mergeCell ref="G20:H20"/>
    <mergeCell ref="I20:J20"/>
    <mergeCell ref="A6:L6"/>
    <mergeCell ref="E22:F22"/>
    <mergeCell ref="G22:H22"/>
    <mergeCell ref="K13:L13"/>
    <mergeCell ref="A30:B30"/>
    <mergeCell ref="A22:D22"/>
    <mergeCell ref="A11:B11"/>
    <mergeCell ref="K15:L15"/>
    <mergeCell ref="A19:D19"/>
    <mergeCell ref="K21:L21"/>
    <mergeCell ref="C3:F3"/>
    <mergeCell ref="G12:J12"/>
    <mergeCell ref="C14:F14"/>
    <mergeCell ref="J33:L33"/>
    <mergeCell ref="A7:L8"/>
    <mergeCell ref="C4:F4"/>
    <mergeCell ref="I19:J19"/>
    <mergeCell ref="K19:L19"/>
    <mergeCell ref="J30:L30"/>
    <mergeCell ref="K16:L16"/>
    <mergeCell ref="A25:L25"/>
    <mergeCell ref="G16:J16"/>
    <mergeCell ref="C32:I32"/>
    <mergeCell ref="A18:L18"/>
    <mergeCell ref="K11:L11"/>
    <mergeCell ref="E20:F20"/>
    <mergeCell ref="J32:L32"/>
    <mergeCell ref="A35:B36"/>
    <mergeCell ref="G11:J11"/>
    <mergeCell ref="C33:I33"/>
    <mergeCell ref="A3:B3"/>
    <mergeCell ref="A12:B12"/>
    <mergeCell ref="I21:J21"/>
    <mergeCell ref="A29:L29"/>
    <mergeCell ref="A32:B32"/>
    <mergeCell ref="A14:B14"/>
    <mergeCell ref="A4:B4"/>
    <mergeCell ref="G13:J13"/>
    <mergeCell ref="A26:L27"/>
    <mergeCell ref="C12:F12"/>
    <mergeCell ref="A21:D21"/>
    <mergeCell ref="G15:J15"/>
    <mergeCell ref="C35:J36"/>
    <mergeCell ref="K36:L36"/>
    <mergeCell ref="A16:B16"/>
    <mergeCell ref="K20:L20"/>
    <mergeCell ref="E19:F19"/>
    <mergeCell ref="J31:L31"/>
    <mergeCell ref="G19:H19"/>
    <mergeCell ref="I22:J22"/>
    <mergeCell ref="K22:L22"/>
    <mergeCell ref="G3:H3"/>
    <mergeCell ref="A10:L10"/>
    <mergeCell ref="K12:L12"/>
    <mergeCell ref="C16:F16"/>
    <mergeCell ref="K14:L14"/>
    <mergeCell ref="G4:H4"/>
    <mergeCell ref="I3:L3"/>
    <mergeCell ref="A1:L1"/>
    <mergeCell ref="A13:B13"/>
    <mergeCell ref="C11:F11"/>
    <mergeCell ref="A31:B31"/>
    <mergeCell ref="E21:F21"/>
    <mergeCell ref="G14:J14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業務日報（1か月の記録）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1" t="inlineStr">
        <is>
          <t xml:space="preserve">　　年　　月</t>
        </is>
      </c>
      <c r="N1" s="2" t="n"/>
      <c r="O1" s="2" t="n"/>
      <c r="P1" s="2" t="n"/>
    </row>
    <row r="2" ht="6" customHeight="1"/>
    <row r="3" ht="21" customHeight="1">
      <c r="A3" s="3" t="inlineStr">
        <is>
          <t>氏名</t>
        </is>
      </c>
      <c r="B3" s="4" t="n"/>
      <c r="C3" s="14" t="n"/>
      <c r="D3" s="6" t="n"/>
      <c r="E3" s="6" t="n"/>
      <c r="F3" s="3" t="inlineStr">
        <is>
          <t>所属</t>
        </is>
      </c>
      <c r="G3" s="4" t="n"/>
      <c r="H3" s="14" t="n"/>
      <c r="I3" s="6" t="n"/>
      <c r="J3" s="6" t="n"/>
      <c r="K3" s="6" t="n"/>
      <c r="L3" s="3" t="inlineStr">
        <is>
          <t>対象月</t>
        </is>
      </c>
      <c r="M3" s="4" t="n"/>
      <c r="N3" s="22" t="n"/>
      <c r="O3" s="6" t="n"/>
      <c r="P3" s="6" t="n"/>
    </row>
    <row r="4" ht="21" customHeight="1">
      <c r="A4" s="3" t="inlineStr">
        <is>
          <t>業務</t>
        </is>
      </c>
      <c r="B4" s="4" t="n"/>
      <c r="C4" s="14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</row>
    <row r="5" ht="8" customHeight="1"/>
    <row r="6" ht="22" customHeight="1">
      <c r="A6" s="10" t="inlineStr">
        <is>
          <t>日付</t>
        </is>
      </c>
      <c r="B6" s="10" t="inlineStr">
        <is>
          <t>曜日</t>
        </is>
      </c>
      <c r="C6" s="10" t="inlineStr">
        <is>
          <t>始業</t>
        </is>
      </c>
      <c r="D6" s="10" t="inlineStr">
        <is>
          <t>終業</t>
        </is>
      </c>
      <c r="E6" s="10" t="inlineStr">
        <is>
          <t>休憩</t>
        </is>
      </c>
      <c r="F6" s="10" t="inlineStr">
        <is>
          <t>時間</t>
        </is>
      </c>
      <c r="G6" s="10" t="inlineStr">
        <is>
          <t>件数</t>
        </is>
      </c>
      <c r="H6" s="10" t="inlineStr">
        <is>
          <t>主な業務</t>
        </is>
      </c>
      <c r="I6" s="11" t="n"/>
      <c r="J6" s="11" t="n"/>
      <c r="K6" s="10" t="inlineStr">
        <is>
          <t>問題</t>
        </is>
      </c>
      <c r="L6" s="10" t="inlineStr">
        <is>
          <t>問題の内容・気づき・相談</t>
        </is>
      </c>
      <c r="M6" s="11" t="n"/>
      <c r="N6" s="11" t="n"/>
      <c r="O6" s="11" t="n"/>
      <c r="P6" s="11" t="n"/>
    </row>
    <row r="7" ht="20" customHeight="1">
      <c r="A7" s="23">
        <f>IF($N$3="","",DATE(YEAR($N$3),MONTH($N$3),1))</f>
        <v/>
      </c>
      <c r="B7" s="24">
        <f>IF(A7="","",MID("日月火水木金土",WEEKDAY(A7),1))</f>
        <v/>
      </c>
      <c r="C7" s="25" t="n"/>
      <c r="D7" s="25" t="n"/>
      <c r="E7" s="25" t="n"/>
      <c r="F7" s="26">
        <f>IF(COUNT(C7,D7)&lt;2,"",ROUND((MOD(D7-C7,1)-SUM(E7))*24,2))</f>
        <v/>
      </c>
      <c r="G7" s="15" t="n"/>
      <c r="H7" s="27" t="n"/>
      <c r="I7" s="6" t="n"/>
      <c r="J7" s="6" t="n"/>
      <c r="K7" s="12" t="n"/>
      <c r="L7" s="13" t="n"/>
      <c r="M7" s="6" t="n"/>
      <c r="N7" s="6" t="n"/>
      <c r="O7" s="6" t="n"/>
      <c r="P7" s="6" t="n"/>
    </row>
    <row r="8" ht="20" customHeight="1">
      <c r="A8" s="23">
        <f>IF(A7="","",IF(DAY(A7+1)=1,"",A7+1))</f>
        <v/>
      </c>
      <c r="B8" s="24">
        <f>IF(A8="","",MID("日月火水木金土",WEEKDAY(A8),1))</f>
        <v/>
      </c>
      <c r="C8" s="25" t="n"/>
      <c r="D8" s="25" t="n"/>
      <c r="E8" s="25" t="n"/>
      <c r="F8" s="26">
        <f>IF(COUNT(C8,D8)&lt;2,"",ROUND((MOD(D8-C8,1)-SUM(E8))*24,2))</f>
        <v/>
      </c>
      <c r="G8" s="15" t="n"/>
      <c r="H8" s="27" t="n"/>
      <c r="I8" s="6" t="n"/>
      <c r="J8" s="6" t="n"/>
      <c r="K8" s="12" t="n"/>
      <c r="L8" s="13" t="n"/>
      <c r="M8" s="6" t="n"/>
      <c r="N8" s="6" t="n"/>
      <c r="O8" s="6" t="n"/>
      <c r="P8" s="6" t="n"/>
    </row>
    <row r="9" ht="20" customHeight="1">
      <c r="A9" s="23">
        <f>IF(A8="","",IF(DAY(A8+1)=1,"",A8+1))</f>
        <v/>
      </c>
      <c r="B9" s="24">
        <f>IF(A9="","",MID("日月火水木金土",WEEKDAY(A9),1))</f>
        <v/>
      </c>
      <c r="C9" s="25" t="n"/>
      <c r="D9" s="25" t="n"/>
      <c r="E9" s="25" t="n"/>
      <c r="F9" s="26">
        <f>IF(COUNT(C9,D9)&lt;2,"",ROUND((MOD(D9-C9,1)-SUM(E9))*24,2))</f>
        <v/>
      </c>
      <c r="G9" s="15" t="n"/>
      <c r="H9" s="27" t="n"/>
      <c r="I9" s="6" t="n"/>
      <c r="J9" s="6" t="n"/>
      <c r="K9" s="12" t="n"/>
      <c r="L9" s="13" t="n"/>
      <c r="M9" s="6" t="n"/>
      <c r="N9" s="6" t="n"/>
      <c r="O9" s="6" t="n"/>
      <c r="P9" s="6" t="n"/>
    </row>
    <row r="10" ht="20" customHeight="1">
      <c r="A10" s="23">
        <f>IF(A9="","",IF(DAY(A9+1)=1,"",A9+1))</f>
        <v/>
      </c>
      <c r="B10" s="24">
        <f>IF(A10="","",MID("日月火水木金土",WEEKDAY(A10),1))</f>
        <v/>
      </c>
      <c r="C10" s="25" t="n"/>
      <c r="D10" s="25" t="n"/>
      <c r="E10" s="25" t="n"/>
      <c r="F10" s="26">
        <f>IF(COUNT(C10,D10)&lt;2,"",ROUND((MOD(D10-C10,1)-SUM(E10))*24,2))</f>
        <v/>
      </c>
      <c r="G10" s="15" t="n"/>
      <c r="H10" s="27" t="n"/>
      <c r="I10" s="6" t="n"/>
      <c r="J10" s="6" t="n"/>
      <c r="K10" s="12" t="n"/>
      <c r="L10" s="13" t="n"/>
      <c r="M10" s="6" t="n"/>
      <c r="N10" s="6" t="n"/>
      <c r="O10" s="6" t="n"/>
      <c r="P10" s="6" t="n"/>
    </row>
    <row r="11" ht="20" customHeight="1">
      <c r="A11" s="23">
        <f>IF(A10="","",IF(DAY(A10+1)=1,"",A10+1))</f>
        <v/>
      </c>
      <c r="B11" s="24">
        <f>IF(A11="","",MID("日月火水木金土",WEEKDAY(A11),1))</f>
        <v/>
      </c>
      <c r="C11" s="25" t="n"/>
      <c r="D11" s="25" t="n"/>
      <c r="E11" s="25" t="n"/>
      <c r="F11" s="26">
        <f>IF(COUNT(C11,D11)&lt;2,"",ROUND((MOD(D11-C11,1)-SUM(E11))*24,2))</f>
        <v/>
      </c>
      <c r="G11" s="15" t="n"/>
      <c r="H11" s="27" t="n"/>
      <c r="I11" s="6" t="n"/>
      <c r="J11" s="6" t="n"/>
      <c r="K11" s="12" t="n"/>
      <c r="L11" s="13" t="n"/>
      <c r="M11" s="6" t="n"/>
      <c r="N11" s="6" t="n"/>
      <c r="O11" s="6" t="n"/>
      <c r="P11" s="6" t="n"/>
    </row>
    <row r="12" ht="20" customHeight="1">
      <c r="A12" s="23">
        <f>IF(A11="","",IF(DAY(A11+1)=1,"",A11+1))</f>
        <v/>
      </c>
      <c r="B12" s="24">
        <f>IF(A12="","",MID("日月火水木金土",WEEKDAY(A12),1))</f>
        <v/>
      </c>
      <c r="C12" s="25" t="n"/>
      <c r="D12" s="25" t="n"/>
      <c r="E12" s="25" t="n"/>
      <c r="F12" s="26">
        <f>IF(COUNT(C12,D12)&lt;2,"",ROUND((MOD(D12-C12,1)-SUM(E12))*24,2))</f>
        <v/>
      </c>
      <c r="G12" s="15" t="n"/>
      <c r="H12" s="27" t="n"/>
      <c r="I12" s="6" t="n"/>
      <c r="J12" s="6" t="n"/>
      <c r="K12" s="12" t="n"/>
      <c r="L12" s="13" t="n"/>
      <c r="M12" s="6" t="n"/>
      <c r="N12" s="6" t="n"/>
      <c r="O12" s="6" t="n"/>
      <c r="P12" s="6" t="n"/>
    </row>
    <row r="13" ht="20" customHeight="1">
      <c r="A13" s="23">
        <f>IF(A12="","",IF(DAY(A12+1)=1,"",A12+1))</f>
        <v/>
      </c>
      <c r="B13" s="24">
        <f>IF(A13="","",MID("日月火水木金土",WEEKDAY(A13),1))</f>
        <v/>
      </c>
      <c r="C13" s="25" t="n"/>
      <c r="D13" s="25" t="n"/>
      <c r="E13" s="25" t="n"/>
      <c r="F13" s="26">
        <f>IF(COUNT(C13,D13)&lt;2,"",ROUND((MOD(D13-C13,1)-SUM(E13))*24,2))</f>
        <v/>
      </c>
      <c r="G13" s="15" t="n"/>
      <c r="H13" s="27" t="n"/>
      <c r="I13" s="6" t="n"/>
      <c r="J13" s="6" t="n"/>
      <c r="K13" s="12" t="n"/>
      <c r="L13" s="13" t="n"/>
      <c r="M13" s="6" t="n"/>
      <c r="N13" s="6" t="n"/>
      <c r="O13" s="6" t="n"/>
      <c r="P13" s="6" t="n"/>
    </row>
    <row r="14" ht="20" customHeight="1">
      <c r="A14" s="23">
        <f>IF(A13="","",IF(DAY(A13+1)=1,"",A13+1))</f>
        <v/>
      </c>
      <c r="B14" s="24">
        <f>IF(A14="","",MID("日月火水木金土",WEEKDAY(A14),1))</f>
        <v/>
      </c>
      <c r="C14" s="25" t="n"/>
      <c r="D14" s="25" t="n"/>
      <c r="E14" s="25" t="n"/>
      <c r="F14" s="26">
        <f>IF(COUNT(C14,D14)&lt;2,"",ROUND((MOD(D14-C14,1)-SUM(E14))*24,2))</f>
        <v/>
      </c>
      <c r="G14" s="15" t="n"/>
      <c r="H14" s="27" t="n"/>
      <c r="I14" s="6" t="n"/>
      <c r="J14" s="6" t="n"/>
      <c r="K14" s="12" t="n"/>
      <c r="L14" s="13" t="n"/>
      <c r="M14" s="6" t="n"/>
      <c r="N14" s="6" t="n"/>
      <c r="O14" s="6" t="n"/>
      <c r="P14" s="6" t="n"/>
    </row>
    <row r="15" ht="20" customHeight="1">
      <c r="A15" s="23">
        <f>IF(A14="","",IF(DAY(A14+1)=1,"",A14+1))</f>
        <v/>
      </c>
      <c r="B15" s="24">
        <f>IF(A15="","",MID("日月火水木金土",WEEKDAY(A15),1))</f>
        <v/>
      </c>
      <c r="C15" s="25" t="n"/>
      <c r="D15" s="25" t="n"/>
      <c r="E15" s="25" t="n"/>
      <c r="F15" s="26">
        <f>IF(COUNT(C15,D15)&lt;2,"",ROUND((MOD(D15-C15,1)-SUM(E15))*24,2))</f>
        <v/>
      </c>
      <c r="G15" s="15" t="n"/>
      <c r="H15" s="27" t="n"/>
      <c r="I15" s="6" t="n"/>
      <c r="J15" s="6" t="n"/>
      <c r="K15" s="12" t="n"/>
      <c r="L15" s="13" t="n"/>
      <c r="M15" s="6" t="n"/>
      <c r="N15" s="6" t="n"/>
      <c r="O15" s="6" t="n"/>
      <c r="P15" s="6" t="n"/>
    </row>
    <row r="16" ht="20" customHeight="1">
      <c r="A16" s="23">
        <f>IF(A15="","",IF(DAY(A15+1)=1,"",A15+1))</f>
        <v/>
      </c>
      <c r="B16" s="24">
        <f>IF(A16="","",MID("日月火水木金土",WEEKDAY(A16),1))</f>
        <v/>
      </c>
      <c r="C16" s="25" t="n"/>
      <c r="D16" s="25" t="n"/>
      <c r="E16" s="25" t="n"/>
      <c r="F16" s="26">
        <f>IF(COUNT(C16,D16)&lt;2,"",ROUND((MOD(D16-C16,1)-SUM(E16))*24,2))</f>
        <v/>
      </c>
      <c r="G16" s="15" t="n"/>
      <c r="H16" s="27" t="n"/>
      <c r="I16" s="6" t="n"/>
      <c r="J16" s="6" t="n"/>
      <c r="K16" s="12" t="n"/>
      <c r="L16" s="13" t="n"/>
      <c r="M16" s="6" t="n"/>
      <c r="N16" s="6" t="n"/>
      <c r="O16" s="6" t="n"/>
      <c r="P16" s="6" t="n"/>
    </row>
    <row r="17" ht="20" customHeight="1">
      <c r="A17" s="23">
        <f>IF(A16="","",IF(DAY(A16+1)=1,"",A16+1))</f>
        <v/>
      </c>
      <c r="B17" s="24">
        <f>IF(A17="","",MID("日月火水木金土",WEEKDAY(A17),1))</f>
        <v/>
      </c>
      <c r="C17" s="25" t="n"/>
      <c r="D17" s="25" t="n"/>
      <c r="E17" s="25" t="n"/>
      <c r="F17" s="26">
        <f>IF(COUNT(C17,D17)&lt;2,"",ROUND((MOD(D17-C17,1)-SUM(E17))*24,2))</f>
        <v/>
      </c>
      <c r="G17" s="15" t="n"/>
      <c r="H17" s="27" t="n"/>
      <c r="I17" s="6" t="n"/>
      <c r="J17" s="6" t="n"/>
      <c r="K17" s="12" t="n"/>
      <c r="L17" s="13" t="n"/>
      <c r="M17" s="6" t="n"/>
      <c r="N17" s="6" t="n"/>
      <c r="O17" s="6" t="n"/>
      <c r="P17" s="6" t="n"/>
    </row>
    <row r="18" ht="20" customHeight="1">
      <c r="A18" s="23">
        <f>IF(A17="","",IF(DAY(A17+1)=1,"",A17+1))</f>
        <v/>
      </c>
      <c r="B18" s="24">
        <f>IF(A18="","",MID("日月火水木金土",WEEKDAY(A18),1))</f>
        <v/>
      </c>
      <c r="C18" s="25" t="n"/>
      <c r="D18" s="25" t="n"/>
      <c r="E18" s="25" t="n"/>
      <c r="F18" s="26">
        <f>IF(COUNT(C18,D18)&lt;2,"",ROUND((MOD(D18-C18,1)-SUM(E18))*24,2))</f>
        <v/>
      </c>
      <c r="G18" s="15" t="n"/>
      <c r="H18" s="27" t="n"/>
      <c r="I18" s="6" t="n"/>
      <c r="J18" s="6" t="n"/>
      <c r="K18" s="12" t="n"/>
      <c r="L18" s="13" t="n"/>
      <c r="M18" s="6" t="n"/>
      <c r="N18" s="6" t="n"/>
      <c r="O18" s="6" t="n"/>
      <c r="P18" s="6" t="n"/>
    </row>
    <row r="19" ht="20" customHeight="1">
      <c r="A19" s="23">
        <f>IF(A18="","",IF(DAY(A18+1)=1,"",A18+1))</f>
        <v/>
      </c>
      <c r="B19" s="24">
        <f>IF(A19="","",MID("日月火水木金土",WEEKDAY(A19),1))</f>
        <v/>
      </c>
      <c r="C19" s="25" t="n"/>
      <c r="D19" s="25" t="n"/>
      <c r="E19" s="25" t="n"/>
      <c r="F19" s="26">
        <f>IF(COUNT(C19,D19)&lt;2,"",ROUND((MOD(D19-C19,1)-SUM(E19))*24,2))</f>
        <v/>
      </c>
      <c r="G19" s="15" t="n"/>
      <c r="H19" s="27" t="n"/>
      <c r="I19" s="6" t="n"/>
      <c r="J19" s="6" t="n"/>
      <c r="K19" s="12" t="n"/>
      <c r="L19" s="13" t="n"/>
      <c r="M19" s="6" t="n"/>
      <c r="N19" s="6" t="n"/>
      <c r="O19" s="6" t="n"/>
      <c r="P19" s="6" t="n"/>
    </row>
    <row r="20" ht="20" customHeight="1">
      <c r="A20" s="23">
        <f>IF(A19="","",IF(DAY(A19+1)=1,"",A19+1))</f>
        <v/>
      </c>
      <c r="B20" s="24">
        <f>IF(A20="","",MID("日月火水木金土",WEEKDAY(A20),1))</f>
        <v/>
      </c>
      <c r="C20" s="25" t="n"/>
      <c r="D20" s="25" t="n"/>
      <c r="E20" s="25" t="n"/>
      <c r="F20" s="26">
        <f>IF(COUNT(C20,D20)&lt;2,"",ROUND((MOD(D20-C20,1)-SUM(E20))*24,2))</f>
        <v/>
      </c>
      <c r="G20" s="15" t="n"/>
      <c r="H20" s="27" t="n"/>
      <c r="I20" s="6" t="n"/>
      <c r="J20" s="6" t="n"/>
      <c r="K20" s="12" t="n"/>
      <c r="L20" s="13" t="n"/>
      <c r="M20" s="6" t="n"/>
      <c r="N20" s="6" t="n"/>
      <c r="O20" s="6" t="n"/>
      <c r="P20" s="6" t="n"/>
    </row>
    <row r="21" ht="20" customHeight="1">
      <c r="A21" s="23">
        <f>IF(A20="","",IF(DAY(A20+1)=1,"",A20+1))</f>
        <v/>
      </c>
      <c r="B21" s="24">
        <f>IF(A21="","",MID("日月火水木金土",WEEKDAY(A21),1))</f>
        <v/>
      </c>
      <c r="C21" s="25" t="n"/>
      <c r="D21" s="25" t="n"/>
      <c r="E21" s="25" t="n"/>
      <c r="F21" s="26">
        <f>IF(COUNT(C21,D21)&lt;2,"",ROUND((MOD(D21-C21,1)-SUM(E21))*24,2))</f>
        <v/>
      </c>
      <c r="G21" s="15" t="n"/>
      <c r="H21" s="27" t="n"/>
      <c r="I21" s="6" t="n"/>
      <c r="J21" s="6" t="n"/>
      <c r="K21" s="12" t="n"/>
      <c r="L21" s="13" t="n"/>
      <c r="M21" s="6" t="n"/>
      <c r="N21" s="6" t="n"/>
      <c r="O21" s="6" t="n"/>
      <c r="P21" s="6" t="n"/>
    </row>
    <row r="22" ht="20" customHeight="1">
      <c r="A22" s="23">
        <f>IF(A21="","",IF(DAY(A21+1)=1,"",A21+1))</f>
        <v/>
      </c>
      <c r="B22" s="24">
        <f>IF(A22="","",MID("日月火水木金土",WEEKDAY(A22),1))</f>
        <v/>
      </c>
      <c r="C22" s="25" t="n"/>
      <c r="D22" s="25" t="n"/>
      <c r="E22" s="25" t="n"/>
      <c r="F22" s="26">
        <f>IF(COUNT(C22,D22)&lt;2,"",ROUND((MOD(D22-C22,1)-SUM(E22))*24,2))</f>
        <v/>
      </c>
      <c r="G22" s="15" t="n"/>
      <c r="H22" s="27" t="n"/>
      <c r="I22" s="6" t="n"/>
      <c r="J22" s="6" t="n"/>
      <c r="K22" s="12" t="n"/>
      <c r="L22" s="13" t="n"/>
      <c r="M22" s="6" t="n"/>
      <c r="N22" s="6" t="n"/>
      <c r="O22" s="6" t="n"/>
      <c r="P22" s="6" t="n"/>
    </row>
    <row r="23" ht="20" customHeight="1">
      <c r="A23" s="23">
        <f>IF(A22="","",IF(DAY(A22+1)=1,"",A22+1))</f>
        <v/>
      </c>
      <c r="B23" s="24">
        <f>IF(A23="","",MID("日月火水木金土",WEEKDAY(A23),1))</f>
        <v/>
      </c>
      <c r="C23" s="25" t="n"/>
      <c r="D23" s="25" t="n"/>
      <c r="E23" s="25" t="n"/>
      <c r="F23" s="26">
        <f>IF(COUNT(C23,D23)&lt;2,"",ROUND((MOD(D23-C23,1)-SUM(E23))*24,2))</f>
        <v/>
      </c>
      <c r="G23" s="15" t="n"/>
      <c r="H23" s="27" t="n"/>
      <c r="I23" s="6" t="n"/>
      <c r="J23" s="6" t="n"/>
      <c r="K23" s="12" t="n"/>
      <c r="L23" s="13" t="n"/>
      <c r="M23" s="6" t="n"/>
      <c r="N23" s="6" t="n"/>
      <c r="O23" s="6" t="n"/>
      <c r="P23" s="6" t="n"/>
    </row>
    <row r="24" ht="20" customHeight="1">
      <c r="A24" s="23">
        <f>IF(A23="","",IF(DAY(A23+1)=1,"",A23+1))</f>
        <v/>
      </c>
      <c r="B24" s="24">
        <f>IF(A24="","",MID("日月火水木金土",WEEKDAY(A24),1))</f>
        <v/>
      </c>
      <c r="C24" s="25" t="n"/>
      <c r="D24" s="25" t="n"/>
      <c r="E24" s="25" t="n"/>
      <c r="F24" s="26">
        <f>IF(COUNT(C24,D24)&lt;2,"",ROUND((MOD(D24-C24,1)-SUM(E24))*24,2))</f>
        <v/>
      </c>
      <c r="G24" s="15" t="n"/>
      <c r="H24" s="27" t="n"/>
      <c r="I24" s="6" t="n"/>
      <c r="J24" s="6" t="n"/>
      <c r="K24" s="12" t="n"/>
      <c r="L24" s="13" t="n"/>
      <c r="M24" s="6" t="n"/>
      <c r="N24" s="6" t="n"/>
      <c r="O24" s="6" t="n"/>
      <c r="P24" s="6" t="n"/>
    </row>
    <row r="25" ht="20" customHeight="1">
      <c r="A25" s="23">
        <f>IF(A24="","",IF(DAY(A24+1)=1,"",A24+1))</f>
        <v/>
      </c>
      <c r="B25" s="24">
        <f>IF(A25="","",MID("日月火水木金土",WEEKDAY(A25),1))</f>
        <v/>
      </c>
      <c r="C25" s="25" t="n"/>
      <c r="D25" s="25" t="n"/>
      <c r="E25" s="25" t="n"/>
      <c r="F25" s="26">
        <f>IF(COUNT(C25,D25)&lt;2,"",ROUND((MOD(D25-C25,1)-SUM(E25))*24,2))</f>
        <v/>
      </c>
      <c r="G25" s="15" t="n"/>
      <c r="H25" s="27" t="n"/>
      <c r="I25" s="6" t="n"/>
      <c r="J25" s="6" t="n"/>
      <c r="K25" s="12" t="n"/>
      <c r="L25" s="13" t="n"/>
      <c r="M25" s="6" t="n"/>
      <c r="N25" s="6" t="n"/>
      <c r="O25" s="6" t="n"/>
      <c r="P25" s="6" t="n"/>
    </row>
    <row r="26" ht="20" customHeight="1">
      <c r="A26" s="23">
        <f>IF(A25="","",IF(DAY(A25+1)=1,"",A25+1))</f>
        <v/>
      </c>
      <c r="B26" s="24">
        <f>IF(A26="","",MID("日月火水木金土",WEEKDAY(A26),1))</f>
        <v/>
      </c>
      <c r="C26" s="25" t="n"/>
      <c r="D26" s="25" t="n"/>
      <c r="E26" s="25" t="n"/>
      <c r="F26" s="26">
        <f>IF(COUNT(C26,D26)&lt;2,"",ROUND((MOD(D26-C26,1)-SUM(E26))*24,2))</f>
        <v/>
      </c>
      <c r="G26" s="15" t="n"/>
      <c r="H26" s="27" t="n"/>
      <c r="I26" s="6" t="n"/>
      <c r="J26" s="6" t="n"/>
      <c r="K26" s="12" t="n"/>
      <c r="L26" s="13" t="n"/>
      <c r="M26" s="6" t="n"/>
      <c r="N26" s="6" t="n"/>
      <c r="O26" s="6" t="n"/>
      <c r="P26" s="6" t="n"/>
    </row>
    <row r="27" ht="20" customHeight="1">
      <c r="A27" s="23">
        <f>IF(A26="","",IF(DAY(A26+1)=1,"",A26+1))</f>
        <v/>
      </c>
      <c r="B27" s="24">
        <f>IF(A27="","",MID("日月火水木金土",WEEKDAY(A27),1))</f>
        <v/>
      </c>
      <c r="C27" s="25" t="n"/>
      <c r="D27" s="25" t="n"/>
      <c r="E27" s="25" t="n"/>
      <c r="F27" s="26">
        <f>IF(COUNT(C27,D27)&lt;2,"",ROUND((MOD(D27-C27,1)-SUM(E27))*24,2))</f>
        <v/>
      </c>
      <c r="G27" s="15" t="n"/>
      <c r="H27" s="27" t="n"/>
      <c r="I27" s="6" t="n"/>
      <c r="J27" s="6" t="n"/>
      <c r="K27" s="12" t="n"/>
      <c r="L27" s="13" t="n"/>
      <c r="M27" s="6" t="n"/>
      <c r="N27" s="6" t="n"/>
      <c r="O27" s="6" t="n"/>
      <c r="P27" s="6" t="n"/>
    </row>
    <row r="28" ht="20" customHeight="1">
      <c r="A28" s="23">
        <f>IF(A27="","",IF(DAY(A27+1)=1,"",A27+1))</f>
        <v/>
      </c>
      <c r="B28" s="24">
        <f>IF(A28="","",MID("日月火水木金土",WEEKDAY(A28),1))</f>
        <v/>
      </c>
      <c r="C28" s="25" t="n"/>
      <c r="D28" s="25" t="n"/>
      <c r="E28" s="25" t="n"/>
      <c r="F28" s="26">
        <f>IF(COUNT(C28,D28)&lt;2,"",ROUND((MOD(D28-C28,1)-SUM(E28))*24,2))</f>
        <v/>
      </c>
      <c r="G28" s="15" t="n"/>
      <c r="H28" s="27" t="n"/>
      <c r="I28" s="6" t="n"/>
      <c r="J28" s="6" t="n"/>
      <c r="K28" s="12" t="n"/>
      <c r="L28" s="13" t="n"/>
      <c r="M28" s="6" t="n"/>
      <c r="N28" s="6" t="n"/>
      <c r="O28" s="6" t="n"/>
      <c r="P28" s="6" t="n"/>
    </row>
    <row r="29" ht="20" customHeight="1">
      <c r="A29" s="23">
        <f>IF(A28="","",IF(DAY(A28+1)=1,"",A28+1))</f>
        <v/>
      </c>
      <c r="B29" s="24">
        <f>IF(A29="","",MID("日月火水木金土",WEEKDAY(A29),1))</f>
        <v/>
      </c>
      <c r="C29" s="25" t="n"/>
      <c r="D29" s="25" t="n"/>
      <c r="E29" s="25" t="n"/>
      <c r="F29" s="26">
        <f>IF(COUNT(C29,D29)&lt;2,"",ROUND((MOD(D29-C29,1)-SUM(E29))*24,2))</f>
        <v/>
      </c>
      <c r="G29" s="15" t="n"/>
      <c r="H29" s="27" t="n"/>
      <c r="I29" s="6" t="n"/>
      <c r="J29" s="6" t="n"/>
      <c r="K29" s="12" t="n"/>
      <c r="L29" s="13" t="n"/>
      <c r="M29" s="6" t="n"/>
      <c r="N29" s="6" t="n"/>
      <c r="O29" s="6" t="n"/>
      <c r="P29" s="6" t="n"/>
    </row>
    <row r="30" ht="20" customHeight="1">
      <c r="A30" s="23">
        <f>IF(A29="","",IF(DAY(A29+1)=1,"",A29+1))</f>
        <v/>
      </c>
      <c r="B30" s="24">
        <f>IF(A30="","",MID("日月火水木金土",WEEKDAY(A30),1))</f>
        <v/>
      </c>
      <c r="C30" s="25" t="n"/>
      <c r="D30" s="25" t="n"/>
      <c r="E30" s="25" t="n"/>
      <c r="F30" s="26">
        <f>IF(COUNT(C30,D30)&lt;2,"",ROUND((MOD(D30-C30,1)-SUM(E30))*24,2))</f>
        <v/>
      </c>
      <c r="G30" s="15" t="n"/>
      <c r="H30" s="27" t="n"/>
      <c r="I30" s="6" t="n"/>
      <c r="J30" s="6" t="n"/>
      <c r="K30" s="12" t="n"/>
      <c r="L30" s="13" t="n"/>
      <c r="M30" s="6" t="n"/>
      <c r="N30" s="6" t="n"/>
      <c r="O30" s="6" t="n"/>
      <c r="P30" s="6" t="n"/>
    </row>
    <row r="31" ht="20" customHeight="1">
      <c r="A31" s="23">
        <f>IF(A30="","",IF(DAY(A30+1)=1,"",A30+1))</f>
        <v/>
      </c>
      <c r="B31" s="24">
        <f>IF(A31="","",MID("日月火水木金土",WEEKDAY(A31),1))</f>
        <v/>
      </c>
      <c r="C31" s="25" t="n"/>
      <c r="D31" s="25" t="n"/>
      <c r="E31" s="25" t="n"/>
      <c r="F31" s="26">
        <f>IF(COUNT(C31,D31)&lt;2,"",ROUND((MOD(D31-C31,1)-SUM(E31))*24,2))</f>
        <v/>
      </c>
      <c r="G31" s="15" t="n"/>
      <c r="H31" s="27" t="n"/>
      <c r="I31" s="6" t="n"/>
      <c r="J31" s="6" t="n"/>
      <c r="K31" s="12" t="n"/>
      <c r="L31" s="13" t="n"/>
      <c r="M31" s="6" t="n"/>
      <c r="N31" s="6" t="n"/>
      <c r="O31" s="6" t="n"/>
      <c r="P31" s="6" t="n"/>
    </row>
    <row r="32" ht="20" customHeight="1">
      <c r="A32" s="23">
        <f>IF(A31="","",IF(DAY(A31+1)=1,"",A31+1))</f>
        <v/>
      </c>
      <c r="B32" s="24">
        <f>IF(A32="","",MID("日月火水木金土",WEEKDAY(A32),1))</f>
        <v/>
      </c>
      <c r="C32" s="25" t="n"/>
      <c r="D32" s="25" t="n"/>
      <c r="E32" s="25" t="n"/>
      <c r="F32" s="26">
        <f>IF(COUNT(C32,D32)&lt;2,"",ROUND((MOD(D32-C32,1)-SUM(E32))*24,2))</f>
        <v/>
      </c>
      <c r="G32" s="15" t="n"/>
      <c r="H32" s="27" t="n"/>
      <c r="I32" s="6" t="n"/>
      <c r="J32" s="6" t="n"/>
      <c r="K32" s="12" t="n"/>
      <c r="L32" s="13" t="n"/>
      <c r="M32" s="6" t="n"/>
      <c r="N32" s="6" t="n"/>
      <c r="O32" s="6" t="n"/>
      <c r="P32" s="6" t="n"/>
    </row>
    <row r="33" ht="20" customHeight="1">
      <c r="A33" s="23">
        <f>IF(A32="","",IF(DAY(A32+1)=1,"",A32+1))</f>
        <v/>
      </c>
      <c r="B33" s="24">
        <f>IF(A33="","",MID("日月火水木金土",WEEKDAY(A33),1))</f>
        <v/>
      </c>
      <c r="C33" s="25" t="n"/>
      <c r="D33" s="25" t="n"/>
      <c r="E33" s="25" t="n"/>
      <c r="F33" s="26">
        <f>IF(COUNT(C33,D33)&lt;2,"",ROUND((MOD(D33-C33,1)-SUM(E33))*24,2))</f>
        <v/>
      </c>
      <c r="G33" s="15" t="n"/>
      <c r="H33" s="27" t="n"/>
      <c r="I33" s="6" t="n"/>
      <c r="J33" s="6" t="n"/>
      <c r="K33" s="12" t="n"/>
      <c r="L33" s="13" t="n"/>
      <c r="M33" s="6" t="n"/>
      <c r="N33" s="6" t="n"/>
      <c r="O33" s="6" t="n"/>
      <c r="P33" s="6" t="n"/>
    </row>
    <row r="34" ht="20" customHeight="1">
      <c r="A34" s="23">
        <f>IF(A33="","",IF(DAY(A33+1)=1,"",A33+1))</f>
        <v/>
      </c>
      <c r="B34" s="24">
        <f>IF(A34="","",MID("日月火水木金土",WEEKDAY(A34),1))</f>
        <v/>
      </c>
      <c r="C34" s="25" t="n"/>
      <c r="D34" s="25" t="n"/>
      <c r="E34" s="25" t="n"/>
      <c r="F34" s="26">
        <f>IF(COUNT(C34,D34)&lt;2,"",ROUND((MOD(D34-C34,1)-SUM(E34))*24,2))</f>
        <v/>
      </c>
      <c r="G34" s="15" t="n"/>
      <c r="H34" s="27" t="n"/>
      <c r="I34" s="6" t="n"/>
      <c r="J34" s="6" t="n"/>
      <c r="K34" s="12" t="n"/>
      <c r="L34" s="13" t="n"/>
      <c r="M34" s="6" t="n"/>
      <c r="N34" s="6" t="n"/>
      <c r="O34" s="6" t="n"/>
      <c r="P34" s="6" t="n"/>
    </row>
    <row r="35" ht="20" customHeight="1">
      <c r="A35" s="23">
        <f>IF(A34="","",IF(DAY(A34+1)=1,"",A34+1))</f>
        <v/>
      </c>
      <c r="B35" s="24">
        <f>IF(A35="","",MID("日月火水木金土",WEEKDAY(A35),1))</f>
        <v/>
      </c>
      <c r="C35" s="25" t="n"/>
      <c r="D35" s="25" t="n"/>
      <c r="E35" s="25" t="n"/>
      <c r="F35" s="26">
        <f>IF(COUNT(C35,D35)&lt;2,"",ROUND((MOD(D35-C35,1)-SUM(E35))*24,2))</f>
        <v/>
      </c>
      <c r="G35" s="15" t="n"/>
      <c r="H35" s="27" t="n"/>
      <c r="I35" s="6" t="n"/>
      <c r="J35" s="6" t="n"/>
      <c r="K35" s="12" t="n"/>
      <c r="L35" s="13" t="n"/>
      <c r="M35" s="6" t="n"/>
      <c r="N35" s="6" t="n"/>
      <c r="O35" s="6" t="n"/>
      <c r="P35" s="6" t="n"/>
    </row>
    <row r="36" ht="20" customHeight="1">
      <c r="A36" s="23">
        <f>IF(A35="","",IF(DAY(A35+1)=1,"",A35+1))</f>
        <v/>
      </c>
      <c r="B36" s="24">
        <f>IF(A36="","",MID("日月火水木金土",WEEKDAY(A36),1))</f>
        <v/>
      </c>
      <c r="C36" s="25" t="n"/>
      <c r="D36" s="25" t="n"/>
      <c r="E36" s="25" t="n"/>
      <c r="F36" s="26">
        <f>IF(COUNT(C36,D36)&lt;2,"",ROUND((MOD(D36-C36,1)-SUM(E36))*24,2))</f>
        <v/>
      </c>
      <c r="G36" s="15" t="n"/>
      <c r="H36" s="27" t="n"/>
      <c r="I36" s="6" t="n"/>
      <c r="J36" s="6" t="n"/>
      <c r="K36" s="12" t="n"/>
      <c r="L36" s="13" t="n"/>
      <c r="M36" s="6" t="n"/>
      <c r="N36" s="6" t="n"/>
      <c r="O36" s="6" t="n"/>
      <c r="P36" s="6" t="n"/>
    </row>
    <row r="37" ht="20" customHeight="1">
      <c r="A37" s="23">
        <f>IF(A36="","",IF(DAY(A36+1)=1,"",A36+1))</f>
        <v/>
      </c>
      <c r="B37" s="24">
        <f>IF(A37="","",MID("日月火水木金土",WEEKDAY(A37),1))</f>
        <v/>
      </c>
      <c r="C37" s="25" t="n"/>
      <c r="D37" s="25" t="n"/>
      <c r="E37" s="25" t="n"/>
      <c r="F37" s="26">
        <f>IF(COUNT(C37,D37)&lt;2,"",ROUND((MOD(D37-C37,1)-SUM(E37))*24,2))</f>
        <v/>
      </c>
      <c r="G37" s="15" t="n"/>
      <c r="H37" s="27" t="n"/>
      <c r="I37" s="6" t="n"/>
      <c r="J37" s="6" t="n"/>
      <c r="K37" s="12" t="n"/>
      <c r="L37" s="13" t="n"/>
      <c r="M37" s="6" t="n"/>
      <c r="N37" s="6" t="n"/>
      <c r="O37" s="6" t="n"/>
      <c r="P37" s="6" t="n"/>
    </row>
    <row r="38" ht="22" customHeight="1">
      <c r="A38" s="28" t="inlineStr">
        <is>
          <t>合計</t>
        </is>
      </c>
      <c r="B38" s="4" t="n"/>
      <c r="C38" s="4" t="n"/>
      <c r="D38" s="4" t="n"/>
      <c r="E38" s="4" t="n"/>
      <c r="F38" s="29">
        <f>IF(COUNT(F7:F37)=0,"",SUM(F7:F37))</f>
        <v/>
      </c>
      <c r="G38" s="30">
        <f>IF(COUNT(G7:G37)=0,"",SUM(G7:G37))</f>
        <v/>
      </c>
      <c r="H38" s="3" t="inlineStr">
        <is>
          <t>問題があった日</t>
        </is>
      </c>
      <c r="I38" s="4" t="n"/>
      <c r="J38" s="4" t="n"/>
      <c r="K38" s="31">
        <f>IF(COUNT(F7:F37)=0,"",COUNTIF(K7:K37,"あり"))</f>
        <v/>
      </c>
      <c r="L38" s="32" t="n"/>
      <c r="M38" s="4" t="n"/>
      <c r="N38" s="4" t="n"/>
      <c r="O38" s="4" t="n"/>
      <c r="P38" s="4" t="n"/>
    </row>
    <row r="39" ht="16" customHeight="1">
      <c r="A39" s="18" t="inlineStr">
        <is>
          <t>対象月に月の1日（例：2026/10/1）を入れると、日付と曜日が入ります（月末で止まります）。始業・終業・休憩は「9:00」「1:00」の形で入れます。</t>
        </is>
      </c>
    </row>
    <row r="40" ht="16" customHeight="1">
      <c r="A40" s="18" t="inlineStr">
        <is>
          <t>時間＝終業−始業−休憩（日をまたぐ勤務も計算します）。件数＝その日に処理・対応した数（記入例は問い合わせの対応件数）。</t>
        </is>
      </c>
    </row>
    <row r="41" ht="16" customHeight="1">
      <c r="A41" s="18" t="inlineStr">
        <is>
          <t>問題は一覧（なし・あり）から選べます。色の付いた欄は数式で計算します。月の合計と週ごとの数字は「業務日報の集計」のシートに出ます。</t>
        </is>
      </c>
    </row>
  </sheetData>
  <mergeCells count="80">
    <mergeCell ref="L7:P7"/>
    <mergeCell ref="L16:P16"/>
    <mergeCell ref="H17:J17"/>
    <mergeCell ref="H11:J11"/>
    <mergeCell ref="L3:M3"/>
    <mergeCell ref="C4:P4"/>
    <mergeCell ref="H22:J22"/>
    <mergeCell ref="H19:J19"/>
    <mergeCell ref="L33:P33"/>
    <mergeCell ref="A39:P39"/>
    <mergeCell ref="L35:P35"/>
    <mergeCell ref="L20:P20"/>
    <mergeCell ref="L25:P25"/>
    <mergeCell ref="H30:J30"/>
    <mergeCell ref="H29:J29"/>
    <mergeCell ref="H38:J38"/>
    <mergeCell ref="L6:P6"/>
    <mergeCell ref="H31:J31"/>
    <mergeCell ref="H21:J21"/>
    <mergeCell ref="L32:P32"/>
    <mergeCell ref="L13:P13"/>
    <mergeCell ref="H7:J7"/>
    <mergeCell ref="H16:J16"/>
    <mergeCell ref="L15:P15"/>
    <mergeCell ref="H27:J27"/>
    <mergeCell ref="L24:P24"/>
    <mergeCell ref="L18:P18"/>
    <mergeCell ref="L8:P8"/>
    <mergeCell ref="H33:J33"/>
    <mergeCell ref="L26:P26"/>
    <mergeCell ref="L10:P10"/>
    <mergeCell ref="H35:J35"/>
    <mergeCell ref="H20:J20"/>
    <mergeCell ref="L34:P34"/>
    <mergeCell ref="L9:P9"/>
    <mergeCell ref="A38:E38"/>
    <mergeCell ref="L36:P36"/>
    <mergeCell ref="L11:P11"/>
    <mergeCell ref="H6:J6"/>
    <mergeCell ref="H3:K3"/>
    <mergeCell ref="L28:P28"/>
    <mergeCell ref="L37:P37"/>
    <mergeCell ref="L12:P12"/>
    <mergeCell ref="H32:J32"/>
    <mergeCell ref="A40:P40"/>
    <mergeCell ref="H13:J13"/>
    <mergeCell ref="L14:P14"/>
    <mergeCell ref="L23:P23"/>
    <mergeCell ref="A3:B3"/>
    <mergeCell ref="H15:J15"/>
    <mergeCell ref="H24:J24"/>
    <mergeCell ref="H18:J18"/>
    <mergeCell ref="M1:P1"/>
    <mergeCell ref="H8:J8"/>
    <mergeCell ref="H26:J26"/>
    <mergeCell ref="A4:B4"/>
    <mergeCell ref="H10:J10"/>
    <mergeCell ref="H34:J34"/>
    <mergeCell ref="H9:J9"/>
    <mergeCell ref="L27:P27"/>
    <mergeCell ref="N3:P3"/>
    <mergeCell ref="L17:P17"/>
    <mergeCell ref="H36:J36"/>
    <mergeCell ref="L19:P19"/>
    <mergeCell ref="F3:G3"/>
    <mergeCell ref="H28:J28"/>
    <mergeCell ref="H37:J37"/>
    <mergeCell ref="H12:J12"/>
    <mergeCell ref="L30:P30"/>
    <mergeCell ref="H14:J14"/>
    <mergeCell ref="L29:P29"/>
    <mergeCell ref="H23:J23"/>
    <mergeCell ref="L38:P38"/>
    <mergeCell ref="C3:E3"/>
    <mergeCell ref="L22:P22"/>
    <mergeCell ref="L31:P31"/>
    <mergeCell ref="A41:P41"/>
    <mergeCell ref="L21:P21"/>
    <mergeCell ref="A1:L1"/>
    <mergeCell ref="H25:J25"/>
  </mergeCells>
  <dataValidations count="1">
    <dataValidation sqref="K7:K37" showDropDown="0" showInputMessage="0" showErrorMessage="0" allowBlank="1" type="list">
      <formula1>"なし,あり"</formula1>
    </dataValidation>
  </dataValidation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業務日報の集計（月）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氏名</t>
        </is>
      </c>
      <c r="B3" s="4" t="n"/>
      <c r="C3" s="33">
        <f>IF('業務日報'!$C$3="","",'業務日報'!$C$3)</f>
        <v/>
      </c>
      <c r="D3" s="17" t="n"/>
      <c r="E3" s="17" t="n"/>
      <c r="F3" s="17" t="n"/>
      <c r="G3" s="3" t="inlineStr">
        <is>
          <t>対象月</t>
        </is>
      </c>
      <c r="H3" s="4" t="n"/>
      <c r="I3" s="34">
        <f>IF('業務日報'!$N$3="","",'業務日報'!$N$3)</f>
        <v/>
      </c>
      <c r="J3" s="17" t="n"/>
      <c r="K3" s="17" t="n"/>
      <c r="L3" s="17" t="n"/>
    </row>
    <row r="4" ht="21" customHeight="1">
      <c r="A4" s="3" t="inlineStr">
        <is>
          <t>期間</t>
        </is>
      </c>
      <c r="B4" s="4" t="n"/>
      <c r="C4" s="35">
        <f>IF(I3="","",DATE(YEAR(I3),MONTH(I3),1))</f>
        <v/>
      </c>
      <c r="D4" s="17" t="n"/>
      <c r="E4" s="36">
        <f>IF(C4="","",DATE(YEAR(C4),MONTH(C4)+1,1)-1)</f>
        <v/>
      </c>
      <c r="F4" s="17" t="n"/>
      <c r="G4" s="18" t="inlineStr">
        <is>
          <t>週は月曜はじまり。第1週は月の1日から数えます</t>
        </is>
      </c>
    </row>
    <row r="5" ht="8" customHeight="1"/>
    <row r="6" ht="20" customHeight="1">
      <c r="A6" s="7" t="inlineStr">
        <is>
          <t>1. 主な数字（今月・前月）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</row>
    <row r="7" ht="20" customHeight="1">
      <c r="A7" s="10" t="inlineStr">
        <is>
          <t>指標</t>
        </is>
      </c>
      <c r="B7" s="11" t="n"/>
      <c r="C7" s="11" t="n"/>
      <c r="D7" s="11" t="n"/>
      <c r="E7" s="10" t="inlineStr">
        <is>
          <t>今月</t>
        </is>
      </c>
      <c r="F7" s="11" t="n"/>
      <c r="G7" s="10" t="inlineStr">
        <is>
          <t>前月</t>
        </is>
      </c>
      <c r="H7" s="11" t="n"/>
      <c r="I7" s="10" t="inlineStr">
        <is>
          <t>前月比</t>
        </is>
      </c>
      <c r="J7" s="11" t="n"/>
      <c r="K7" s="10" t="inlineStr">
        <is>
          <t>メモ</t>
        </is>
      </c>
      <c r="L7" s="11" t="n"/>
    </row>
    <row r="8" ht="21" customHeight="1">
      <c r="A8" s="14" t="inlineStr">
        <is>
          <t>出勤した日数（日）</t>
        </is>
      </c>
      <c r="B8" s="6" t="n"/>
      <c r="C8" s="6" t="n"/>
      <c r="D8" s="6" t="n"/>
      <c r="E8" s="30">
        <f>IF(COUNT('業務日報'!$F$7:$F$37)=0,"",COUNTIF('業務日報'!$F$7:$F$37,"&gt;0"))</f>
        <v/>
      </c>
      <c r="F8" s="17" t="n"/>
      <c r="G8" s="15" t="n"/>
      <c r="H8" s="6" t="n"/>
      <c r="I8" s="37">
        <f>IF(COUNT(E8,G8)&lt;2,"",IF(G8&lt;=0,"",E8/G8-1))</f>
        <v/>
      </c>
      <c r="J8" s="17" t="n"/>
      <c r="K8" s="38" t="n"/>
      <c r="L8" s="6" t="n"/>
    </row>
    <row r="9" ht="21" customHeight="1">
      <c r="A9" s="14" t="inlineStr">
        <is>
          <t>稼働時間の合計（時間）</t>
        </is>
      </c>
      <c r="B9" s="6" t="n"/>
      <c r="C9" s="6" t="n"/>
      <c r="D9" s="6" t="n"/>
      <c r="E9" s="29">
        <f>IF(COUNT('業務日報'!$F$7:$F$37)=0,"",SUM('業務日報'!$F$7:$F$37))</f>
        <v/>
      </c>
      <c r="F9" s="17" t="n"/>
      <c r="G9" s="39" t="n"/>
      <c r="H9" s="6" t="n"/>
      <c r="I9" s="37">
        <f>IF(COUNT(E9,G9)&lt;2,"",IF(G9&lt;=0,"",E9/G9-1))</f>
        <v/>
      </c>
      <c r="J9" s="17" t="n"/>
      <c r="K9" s="38" t="n"/>
      <c r="L9" s="6" t="n"/>
    </row>
    <row r="10" ht="21" customHeight="1">
      <c r="A10" s="14" t="inlineStr">
        <is>
          <t>件数の合計（件）</t>
        </is>
      </c>
      <c r="B10" s="6" t="n"/>
      <c r="C10" s="6" t="n"/>
      <c r="D10" s="6" t="n"/>
      <c r="E10" s="30">
        <f>IF(COUNT('業務日報'!$G$7:$G$37)=0,"",SUM('業務日報'!$G$7:$G$37))</f>
        <v/>
      </c>
      <c r="F10" s="17" t="n"/>
      <c r="G10" s="15" t="n"/>
      <c r="H10" s="6" t="n"/>
      <c r="I10" s="37">
        <f>IF(COUNT(E10,G10)&lt;2,"",IF(G10&lt;=0,"",E10/G10-1))</f>
        <v/>
      </c>
      <c r="J10" s="17" t="n"/>
      <c r="K10" s="38" t="n"/>
      <c r="L10" s="6" t="n"/>
    </row>
    <row r="11" ht="21" customHeight="1">
      <c r="A11" s="14" t="inlineStr">
        <is>
          <t>1日あたりの件数（件）</t>
        </is>
      </c>
      <c r="B11" s="6" t="n"/>
      <c r="C11" s="6" t="n"/>
      <c r="D11" s="6" t="n"/>
      <c r="E11" s="29">
        <f>IF(COUNT(E8,E10)&lt;2,"",IF(E8&lt;=0,"",E10/E8))</f>
        <v/>
      </c>
      <c r="F11" s="17" t="n"/>
      <c r="G11" s="39" t="n"/>
      <c r="H11" s="6" t="n"/>
      <c r="I11" s="37">
        <f>IF(COUNT(E11,G11)&lt;2,"",IF(G11&lt;=0,"",E11/G11-1))</f>
        <v/>
      </c>
      <c r="J11" s="17" t="n"/>
      <c r="K11" s="38" t="n"/>
      <c r="L11" s="6" t="n"/>
    </row>
    <row r="12" ht="21" customHeight="1">
      <c r="A12" s="14" t="inlineStr">
        <is>
          <t>1時間あたりの件数（件）</t>
        </is>
      </c>
      <c r="B12" s="6" t="n"/>
      <c r="C12" s="6" t="n"/>
      <c r="D12" s="6" t="n"/>
      <c r="E12" s="29">
        <f>IF(COUNT(E9,E10)&lt;2,"",IF(E9&lt;=0,"",E10/E9))</f>
        <v/>
      </c>
      <c r="F12" s="17" t="n"/>
      <c r="G12" s="39" t="n"/>
      <c r="H12" s="6" t="n"/>
      <c r="I12" s="37">
        <f>IF(COUNT(E12,G12)&lt;2,"",IF(G12&lt;=0,"",E12/G12-1))</f>
        <v/>
      </c>
      <c r="J12" s="17" t="n"/>
      <c r="K12" s="38" t="n"/>
      <c r="L12" s="6" t="n"/>
    </row>
    <row r="13" ht="21" customHeight="1">
      <c r="A13" s="14" t="inlineStr">
        <is>
          <t>問題があった日（日）</t>
        </is>
      </c>
      <c r="B13" s="6" t="n"/>
      <c r="C13" s="6" t="n"/>
      <c r="D13" s="6" t="n"/>
      <c r="E13" s="30">
        <f>IF(COUNT('業務日報'!$F$7:$F$37)=0,"",COUNTIF('業務日報'!$K$7:$K$37,"あり"))</f>
        <v/>
      </c>
      <c r="F13" s="17" t="n"/>
      <c r="G13" s="15" t="n"/>
      <c r="H13" s="6" t="n"/>
      <c r="I13" s="37">
        <f>IF(COUNT(E13,G13)&lt;2,"",IF(G13&lt;=0,"",E13/G13-1))</f>
        <v/>
      </c>
      <c r="J13" s="17" t="n"/>
      <c r="K13" s="38" t="n"/>
      <c r="L13" s="6" t="n"/>
    </row>
    <row r="14" ht="16" customHeight="1">
      <c r="A14" s="18" t="inlineStr">
        <is>
          <t>前月の欄には、先月のファイルのこのシートの「今月」の数字を写します。前月比＝今月÷前月−1。</t>
        </is>
      </c>
    </row>
    <row r="15" ht="16" customHeight="1">
      <c r="A15" s="18" t="inlineStr">
        <is>
          <t>この表の今月・前月は、月報（業務報告書の月次）の主な数字の表に、そのまま写せます。</t>
        </is>
      </c>
    </row>
    <row r="16" ht="8" customHeight="1"/>
    <row r="17" ht="20" customHeight="1">
      <c r="A17" s="7" t="inlineStr">
        <is>
          <t>2. 週ごとの記録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</row>
    <row r="18" ht="20" customHeight="1">
      <c r="A18" s="10" t="inlineStr">
        <is>
          <t>週</t>
        </is>
      </c>
      <c r="B18" s="10" t="inlineStr">
        <is>
          <t>初日</t>
        </is>
      </c>
      <c r="C18" s="10" t="inlineStr">
        <is>
          <t>最終日</t>
        </is>
      </c>
      <c r="D18" s="10" t="inlineStr">
        <is>
          <t>出勤した日数</t>
        </is>
      </c>
      <c r="E18" s="11" t="n"/>
      <c r="F18" s="10" t="inlineStr">
        <is>
          <t>時間</t>
        </is>
      </c>
      <c r="G18" s="11" t="n"/>
      <c r="H18" s="10" t="inlineStr">
        <is>
          <t>件数</t>
        </is>
      </c>
      <c r="I18" s="11" t="n"/>
      <c r="J18" s="10" t="inlineStr">
        <is>
          <t>1時間あたりの件数</t>
        </is>
      </c>
      <c r="K18" s="11" t="n"/>
      <c r="L18" s="11" t="n"/>
    </row>
    <row r="19" ht="20" customHeight="1">
      <c r="A19" s="12" t="inlineStr">
        <is>
          <t>第1週</t>
        </is>
      </c>
      <c r="B19" s="23">
        <f>IF($C$4="","",$C$4)</f>
        <v/>
      </c>
      <c r="C19" s="23">
        <f>IF(B19="","",MIN($E$4,($C$4-MOD(WEEKDAY($C$4)+5,7))+6))</f>
        <v/>
      </c>
      <c r="D19" s="40">
        <f>IF(B19="","",COUNTIFS('業務日報'!$F$7:$F$37,"&gt;0",'業務日報'!$A$7:$A$37,"&gt;="&amp;B19,'業務日報'!$A$7:$A$37,"&lt;="&amp;C19))</f>
        <v/>
      </c>
      <c r="E19" s="17" t="n"/>
      <c r="F19" s="26">
        <f>IF(B19="","",SUMIFS('業務日報'!$F$7:$F$37,'業務日報'!$A$7:$A$37,"&gt;="&amp;B19,'業務日報'!$A$7:$A$37,"&lt;="&amp;C19))</f>
        <v/>
      </c>
      <c r="G19" s="17" t="n"/>
      <c r="H19" s="40">
        <f>IF(B19="","",SUMIFS('業務日報'!$G$7:$G$37,'業務日報'!$A$7:$A$37,"&gt;="&amp;B19,'業務日報'!$A$7:$A$37,"&lt;="&amp;C19))</f>
        <v/>
      </c>
      <c r="I19" s="17" t="n"/>
      <c r="J19" s="26">
        <f>IF(COUNT(F19,H19)&lt;2,"",IF(F19&lt;=0,"",H19/F19))</f>
        <v/>
      </c>
      <c r="K19" s="17" t="n"/>
      <c r="L19" s="17" t="n"/>
    </row>
    <row r="20" ht="20" customHeight="1">
      <c r="A20" s="12" t="inlineStr">
        <is>
          <t>第2週</t>
        </is>
      </c>
      <c r="B20" s="23">
        <f>IF($C$4="","",IF(($C$4-MOD(WEEKDAY($C$4)+5,7))+7&gt;$E$4,"",($C$4-MOD(WEEKDAY($C$4)+5,7))+7))</f>
        <v/>
      </c>
      <c r="C20" s="23">
        <f>IF(B20="","",MIN($E$4,($C$4-MOD(WEEKDAY($C$4)+5,7))+13))</f>
        <v/>
      </c>
      <c r="D20" s="40">
        <f>IF(B20="","",COUNTIFS('業務日報'!$F$7:$F$37,"&gt;0",'業務日報'!$A$7:$A$37,"&gt;="&amp;B20,'業務日報'!$A$7:$A$37,"&lt;="&amp;C20))</f>
        <v/>
      </c>
      <c r="E20" s="17" t="n"/>
      <c r="F20" s="26">
        <f>IF(B20="","",SUMIFS('業務日報'!$F$7:$F$37,'業務日報'!$A$7:$A$37,"&gt;="&amp;B20,'業務日報'!$A$7:$A$37,"&lt;="&amp;C20))</f>
        <v/>
      </c>
      <c r="G20" s="17" t="n"/>
      <c r="H20" s="40">
        <f>IF(B20="","",SUMIFS('業務日報'!$G$7:$G$37,'業務日報'!$A$7:$A$37,"&gt;="&amp;B20,'業務日報'!$A$7:$A$37,"&lt;="&amp;C20))</f>
        <v/>
      </c>
      <c r="I20" s="17" t="n"/>
      <c r="J20" s="26">
        <f>IF(COUNT(F20,H20)&lt;2,"",IF(F20&lt;=0,"",H20/F20))</f>
        <v/>
      </c>
      <c r="K20" s="17" t="n"/>
      <c r="L20" s="17" t="n"/>
    </row>
    <row r="21" ht="20" customHeight="1">
      <c r="A21" s="12" t="inlineStr">
        <is>
          <t>第3週</t>
        </is>
      </c>
      <c r="B21" s="23">
        <f>IF($C$4="","",IF(($C$4-MOD(WEEKDAY($C$4)+5,7))+14&gt;$E$4,"",($C$4-MOD(WEEKDAY($C$4)+5,7))+14))</f>
        <v/>
      </c>
      <c r="C21" s="23">
        <f>IF(B21="","",MIN($E$4,($C$4-MOD(WEEKDAY($C$4)+5,7))+20))</f>
        <v/>
      </c>
      <c r="D21" s="40">
        <f>IF(B21="","",COUNTIFS('業務日報'!$F$7:$F$37,"&gt;0",'業務日報'!$A$7:$A$37,"&gt;="&amp;B21,'業務日報'!$A$7:$A$37,"&lt;="&amp;C21))</f>
        <v/>
      </c>
      <c r="E21" s="17" t="n"/>
      <c r="F21" s="26">
        <f>IF(B21="","",SUMIFS('業務日報'!$F$7:$F$37,'業務日報'!$A$7:$A$37,"&gt;="&amp;B21,'業務日報'!$A$7:$A$37,"&lt;="&amp;C21))</f>
        <v/>
      </c>
      <c r="G21" s="17" t="n"/>
      <c r="H21" s="40">
        <f>IF(B21="","",SUMIFS('業務日報'!$G$7:$G$37,'業務日報'!$A$7:$A$37,"&gt;="&amp;B21,'業務日報'!$A$7:$A$37,"&lt;="&amp;C21))</f>
        <v/>
      </c>
      <c r="I21" s="17" t="n"/>
      <c r="J21" s="26">
        <f>IF(COUNT(F21,H21)&lt;2,"",IF(F21&lt;=0,"",H21/F21))</f>
        <v/>
      </c>
      <c r="K21" s="17" t="n"/>
      <c r="L21" s="17" t="n"/>
    </row>
    <row r="22" ht="20" customHeight="1">
      <c r="A22" s="12" t="inlineStr">
        <is>
          <t>第4週</t>
        </is>
      </c>
      <c r="B22" s="23">
        <f>IF($C$4="","",IF(($C$4-MOD(WEEKDAY($C$4)+5,7))+21&gt;$E$4,"",($C$4-MOD(WEEKDAY($C$4)+5,7))+21))</f>
        <v/>
      </c>
      <c r="C22" s="23">
        <f>IF(B22="","",MIN($E$4,($C$4-MOD(WEEKDAY($C$4)+5,7))+27))</f>
        <v/>
      </c>
      <c r="D22" s="40">
        <f>IF(B22="","",COUNTIFS('業務日報'!$F$7:$F$37,"&gt;0",'業務日報'!$A$7:$A$37,"&gt;="&amp;B22,'業務日報'!$A$7:$A$37,"&lt;="&amp;C22))</f>
        <v/>
      </c>
      <c r="E22" s="17" t="n"/>
      <c r="F22" s="26">
        <f>IF(B22="","",SUMIFS('業務日報'!$F$7:$F$37,'業務日報'!$A$7:$A$37,"&gt;="&amp;B22,'業務日報'!$A$7:$A$37,"&lt;="&amp;C22))</f>
        <v/>
      </c>
      <c r="G22" s="17" t="n"/>
      <c r="H22" s="40">
        <f>IF(B22="","",SUMIFS('業務日報'!$G$7:$G$37,'業務日報'!$A$7:$A$37,"&gt;="&amp;B22,'業務日報'!$A$7:$A$37,"&lt;="&amp;C22))</f>
        <v/>
      </c>
      <c r="I22" s="17" t="n"/>
      <c r="J22" s="26">
        <f>IF(COUNT(F22,H22)&lt;2,"",IF(F22&lt;=0,"",H22/F22))</f>
        <v/>
      </c>
      <c r="K22" s="17" t="n"/>
      <c r="L22" s="17" t="n"/>
    </row>
    <row r="23" ht="20" customHeight="1">
      <c r="A23" s="12" t="inlineStr">
        <is>
          <t>第5週</t>
        </is>
      </c>
      <c r="B23" s="23">
        <f>IF($C$4="","",IF(($C$4-MOD(WEEKDAY($C$4)+5,7))+28&gt;$E$4,"",($C$4-MOD(WEEKDAY($C$4)+5,7))+28))</f>
        <v/>
      </c>
      <c r="C23" s="23">
        <f>IF(B23="","",MIN($E$4,($C$4-MOD(WEEKDAY($C$4)+5,7))+34))</f>
        <v/>
      </c>
      <c r="D23" s="40">
        <f>IF(B23="","",COUNTIFS('業務日報'!$F$7:$F$37,"&gt;0",'業務日報'!$A$7:$A$37,"&gt;="&amp;B23,'業務日報'!$A$7:$A$37,"&lt;="&amp;C23))</f>
        <v/>
      </c>
      <c r="E23" s="17" t="n"/>
      <c r="F23" s="26">
        <f>IF(B23="","",SUMIFS('業務日報'!$F$7:$F$37,'業務日報'!$A$7:$A$37,"&gt;="&amp;B23,'業務日報'!$A$7:$A$37,"&lt;="&amp;C23))</f>
        <v/>
      </c>
      <c r="G23" s="17" t="n"/>
      <c r="H23" s="40">
        <f>IF(B23="","",SUMIFS('業務日報'!$G$7:$G$37,'業務日報'!$A$7:$A$37,"&gt;="&amp;B23,'業務日報'!$A$7:$A$37,"&lt;="&amp;C23))</f>
        <v/>
      </c>
      <c r="I23" s="17" t="n"/>
      <c r="J23" s="26">
        <f>IF(COUNT(F23,H23)&lt;2,"",IF(F23&lt;=0,"",H23/F23))</f>
        <v/>
      </c>
      <c r="K23" s="17" t="n"/>
      <c r="L23" s="17" t="n"/>
    </row>
    <row r="24" ht="20" customHeight="1">
      <c r="A24" s="12" t="inlineStr">
        <is>
          <t>第6週</t>
        </is>
      </c>
      <c r="B24" s="23">
        <f>IF($C$4="","",IF(($C$4-MOD(WEEKDAY($C$4)+5,7))+35&gt;$E$4,"",($C$4-MOD(WEEKDAY($C$4)+5,7))+35))</f>
        <v/>
      </c>
      <c r="C24" s="23">
        <f>IF(B24="","",MIN($E$4,($C$4-MOD(WEEKDAY($C$4)+5,7))+41))</f>
        <v/>
      </c>
      <c r="D24" s="40">
        <f>IF(B24="","",COUNTIFS('業務日報'!$F$7:$F$37,"&gt;0",'業務日報'!$A$7:$A$37,"&gt;="&amp;B24,'業務日報'!$A$7:$A$37,"&lt;="&amp;C24))</f>
        <v/>
      </c>
      <c r="E24" s="17" t="n"/>
      <c r="F24" s="26">
        <f>IF(B24="","",SUMIFS('業務日報'!$F$7:$F$37,'業務日報'!$A$7:$A$37,"&gt;="&amp;B24,'業務日報'!$A$7:$A$37,"&lt;="&amp;C24))</f>
        <v/>
      </c>
      <c r="G24" s="17" t="n"/>
      <c r="H24" s="40">
        <f>IF(B24="","",SUMIFS('業務日報'!$G$7:$G$37,'業務日報'!$A$7:$A$37,"&gt;="&amp;B24,'業務日報'!$A$7:$A$37,"&lt;="&amp;C24))</f>
        <v/>
      </c>
      <c r="I24" s="17" t="n"/>
      <c r="J24" s="26">
        <f>IF(COUNT(F24,H24)&lt;2,"",IF(F24&lt;=0,"",H24/F24))</f>
        <v/>
      </c>
      <c r="K24" s="17" t="n"/>
      <c r="L24" s="17" t="n"/>
    </row>
    <row r="25" ht="22" customHeight="1">
      <c r="A25" s="28" t="inlineStr">
        <is>
          <t>合計</t>
        </is>
      </c>
      <c r="B25" s="4" t="n"/>
      <c r="C25" s="4" t="n"/>
      <c r="D25" s="30">
        <f>IF(COUNT(D19:D24)=0,"",SUM(D19:D24))</f>
        <v/>
      </c>
      <c r="E25" s="17" t="n"/>
      <c r="F25" s="29">
        <f>IF(COUNT(F19:F24)=0,"",SUM(F19:F24))</f>
        <v/>
      </c>
      <c r="G25" s="17" t="n"/>
      <c r="H25" s="30">
        <f>IF(COUNT(H19:H24)=0,"",SUM(H19:H24))</f>
        <v/>
      </c>
      <c r="I25" s="17" t="n"/>
      <c r="J25" s="29">
        <f>IF(COUNT(F25,H25)&lt;2,"",IF(F25&lt;=0,"",H25/F25))</f>
        <v/>
      </c>
      <c r="K25" s="17" t="n"/>
      <c r="L25" s="17" t="n"/>
    </row>
    <row r="26" ht="8" customHeight="1"/>
    <row r="27" ht="20" customHeight="1">
      <c r="A27" s="3" t="inlineStr">
        <is>
          <t>3. 今月のまとめ（月報の結論の下書き）</t>
        </is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</row>
    <row r="28" ht="18" customHeight="1">
      <c r="A28" s="9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</row>
    <row r="29" ht="18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</row>
    <row r="30" ht="18" customHeight="1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</row>
  </sheetData>
  <mergeCells count="83">
    <mergeCell ref="D20:E20"/>
    <mergeCell ref="F25:G25"/>
    <mergeCell ref="D22:E22"/>
    <mergeCell ref="E8:F8"/>
    <mergeCell ref="A13:D13"/>
    <mergeCell ref="J25:L25"/>
    <mergeCell ref="G4:L4"/>
    <mergeCell ref="F23:G23"/>
    <mergeCell ref="A7:D7"/>
    <mergeCell ref="D24:E24"/>
    <mergeCell ref="A6:L6"/>
    <mergeCell ref="H23:I23"/>
    <mergeCell ref="I13:J13"/>
    <mergeCell ref="K13:L13"/>
    <mergeCell ref="E12:F12"/>
    <mergeCell ref="J24:L24"/>
    <mergeCell ref="G12:H12"/>
    <mergeCell ref="D19:E19"/>
    <mergeCell ref="F19:G19"/>
    <mergeCell ref="C4:D4"/>
    <mergeCell ref="E4:F4"/>
    <mergeCell ref="A9:D9"/>
    <mergeCell ref="H25:I25"/>
    <mergeCell ref="C3:F3"/>
    <mergeCell ref="G7:H7"/>
    <mergeCell ref="I7:J7"/>
    <mergeCell ref="F20:G20"/>
    <mergeCell ref="F18:G18"/>
    <mergeCell ref="A14:L14"/>
    <mergeCell ref="A11:D11"/>
    <mergeCell ref="H19:I19"/>
    <mergeCell ref="I8:J8"/>
    <mergeCell ref="I10:J10"/>
    <mergeCell ref="K10:L10"/>
    <mergeCell ref="D23:E23"/>
    <mergeCell ref="G9:H9"/>
    <mergeCell ref="I9:J9"/>
    <mergeCell ref="A25:C25"/>
    <mergeCell ref="A8:D8"/>
    <mergeCell ref="G11:H11"/>
    <mergeCell ref="K9:L9"/>
    <mergeCell ref="I11:J11"/>
    <mergeCell ref="A10:D10"/>
    <mergeCell ref="F21:G21"/>
    <mergeCell ref="K11:L11"/>
    <mergeCell ref="H21:I21"/>
    <mergeCell ref="E13:F13"/>
    <mergeCell ref="G13:H13"/>
    <mergeCell ref="A3:B3"/>
    <mergeCell ref="K8:L8"/>
    <mergeCell ref="J18:L18"/>
    <mergeCell ref="F22:G22"/>
    <mergeCell ref="H22:I22"/>
    <mergeCell ref="A4:B4"/>
    <mergeCell ref="D25:E25"/>
    <mergeCell ref="K7:L7"/>
    <mergeCell ref="A15:L15"/>
    <mergeCell ref="E7:F7"/>
    <mergeCell ref="A12:D12"/>
    <mergeCell ref="J19:L19"/>
    <mergeCell ref="H20:I20"/>
    <mergeCell ref="J20:L20"/>
    <mergeCell ref="G8:H8"/>
    <mergeCell ref="A27:L27"/>
    <mergeCell ref="D21:E21"/>
    <mergeCell ref="F24:G24"/>
    <mergeCell ref="E10:F10"/>
    <mergeCell ref="J22:L22"/>
    <mergeCell ref="G10:H10"/>
    <mergeCell ref="A17:L17"/>
    <mergeCell ref="E9:F9"/>
    <mergeCell ref="G3:H3"/>
    <mergeCell ref="J21:L21"/>
    <mergeCell ref="I12:J12"/>
    <mergeCell ref="K12:L12"/>
    <mergeCell ref="E11:F11"/>
    <mergeCell ref="J23:L23"/>
    <mergeCell ref="D18:E18"/>
    <mergeCell ref="A28:L30"/>
    <mergeCell ref="I3:L3"/>
    <mergeCell ref="H24:I24"/>
    <mergeCell ref="A1:L1"/>
    <mergeCell ref="H18:I18"/>
  </mergeCells>
  <pageMargins left="0.4" right="0.4" top="0.5" bottom="0.5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4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営業日報（1か月の記録）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1" t="inlineStr">
        <is>
          <t xml:space="preserve">　　年　　月</t>
        </is>
      </c>
      <c r="N1" s="2" t="n"/>
      <c r="O1" s="2" t="n"/>
      <c r="P1" s="2" t="n"/>
    </row>
    <row r="2" ht="6" customHeight="1"/>
    <row r="3" ht="21" customHeight="1">
      <c r="A3" s="3" t="inlineStr">
        <is>
          <t>氏名</t>
        </is>
      </c>
      <c r="B3" s="4" t="n"/>
      <c r="C3" s="14" t="n"/>
      <c r="D3" s="6" t="n"/>
      <c r="E3" s="6" t="n"/>
      <c r="F3" s="3" t="inlineStr">
        <is>
          <t>所属</t>
        </is>
      </c>
      <c r="G3" s="4" t="n"/>
      <c r="H3" s="14" t="n"/>
      <c r="I3" s="6" t="n"/>
      <c r="J3" s="6" t="n"/>
      <c r="K3" s="6" t="n"/>
      <c r="L3" s="3" t="inlineStr">
        <is>
          <t>対象月</t>
        </is>
      </c>
      <c r="M3" s="4" t="n"/>
      <c r="N3" s="22" t="n"/>
      <c r="O3" s="6" t="n"/>
      <c r="P3" s="6" t="n"/>
    </row>
    <row r="4" ht="21" customHeight="1">
      <c r="A4" s="3" t="inlineStr">
        <is>
          <t>担当</t>
        </is>
      </c>
      <c r="B4" s="4" t="n"/>
      <c r="C4" s="14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</row>
    <row r="5" ht="8" customHeight="1"/>
    <row r="6" ht="30" customHeight="1">
      <c r="A6" s="10" t="inlineStr">
        <is>
          <t>日付</t>
        </is>
      </c>
      <c r="B6" s="10" t="inlineStr">
        <is>
          <t>曜日</t>
        </is>
      </c>
      <c r="C6" s="10" t="inlineStr">
        <is>
          <t>訪問</t>
        </is>
      </c>
      <c r="D6" s="10" t="inlineStr">
        <is>
          <t>新規の
商談</t>
        </is>
      </c>
      <c r="E6" s="10" t="inlineStr">
        <is>
          <t>電話・
メール</t>
        </is>
      </c>
      <c r="F6" s="10" t="inlineStr">
        <is>
          <t>見積り
（件）</t>
        </is>
      </c>
      <c r="G6" s="10" t="inlineStr">
        <is>
          <t>見積り
（万円）</t>
        </is>
      </c>
      <c r="H6" s="10" t="inlineStr">
        <is>
          <t>受注
（件）</t>
        </is>
      </c>
      <c r="I6" s="10" t="inlineStr">
        <is>
          <t>受注
（万円）</t>
        </is>
      </c>
      <c r="J6" s="10" t="inlineStr">
        <is>
          <t>主な訪問先と結果</t>
        </is>
      </c>
      <c r="K6" s="11" t="n"/>
      <c r="L6" s="11" t="n"/>
      <c r="M6" s="11" t="n"/>
      <c r="N6" s="10" t="inlineStr">
        <is>
          <t>明日の予定・相談</t>
        </is>
      </c>
      <c r="O6" s="11" t="n"/>
      <c r="P6" s="11" t="n"/>
    </row>
    <row r="7" ht="18" customHeight="1">
      <c r="A7" s="23">
        <f>IF($N$3="","",DATE(YEAR($N$3),MONTH($N$3),1))</f>
        <v/>
      </c>
      <c r="B7" s="24">
        <f>IF(A7="","",MID("日月火水木金土",WEEKDAY(A7),1))</f>
        <v/>
      </c>
      <c r="C7" s="15" t="n"/>
      <c r="D7" s="15" t="n"/>
      <c r="E7" s="15" t="n"/>
      <c r="F7" s="15" t="n"/>
      <c r="G7" s="15" t="n"/>
      <c r="H7" s="15" t="n"/>
      <c r="I7" s="15" t="n"/>
      <c r="J7" s="13" t="n"/>
      <c r="K7" s="6" t="n"/>
      <c r="L7" s="6" t="n"/>
      <c r="M7" s="6" t="n"/>
      <c r="N7" s="13" t="n"/>
      <c r="O7" s="6" t="n"/>
      <c r="P7" s="6" t="n"/>
    </row>
    <row r="8" ht="18" customHeight="1">
      <c r="A8" s="23">
        <f>IF(A7="","",IF(DAY(A7+1)=1,"",A7+1))</f>
        <v/>
      </c>
      <c r="B8" s="24">
        <f>IF(A8="","",MID("日月火水木金土",WEEKDAY(A8),1))</f>
        <v/>
      </c>
      <c r="C8" s="15" t="n"/>
      <c r="D8" s="15" t="n"/>
      <c r="E8" s="15" t="n"/>
      <c r="F8" s="15" t="n"/>
      <c r="G8" s="15" t="n"/>
      <c r="H8" s="15" t="n"/>
      <c r="I8" s="15" t="n"/>
      <c r="J8" s="13" t="n"/>
      <c r="K8" s="6" t="n"/>
      <c r="L8" s="6" t="n"/>
      <c r="M8" s="6" t="n"/>
      <c r="N8" s="13" t="n"/>
      <c r="O8" s="6" t="n"/>
      <c r="P8" s="6" t="n"/>
    </row>
    <row r="9" ht="18" customHeight="1">
      <c r="A9" s="23">
        <f>IF(A8="","",IF(DAY(A8+1)=1,"",A8+1))</f>
        <v/>
      </c>
      <c r="B9" s="24">
        <f>IF(A9="","",MID("日月火水木金土",WEEKDAY(A9),1))</f>
        <v/>
      </c>
      <c r="C9" s="15" t="n"/>
      <c r="D9" s="15" t="n"/>
      <c r="E9" s="15" t="n"/>
      <c r="F9" s="15" t="n"/>
      <c r="G9" s="15" t="n"/>
      <c r="H9" s="15" t="n"/>
      <c r="I9" s="15" t="n"/>
      <c r="J9" s="13" t="n"/>
      <c r="K9" s="6" t="n"/>
      <c r="L9" s="6" t="n"/>
      <c r="M9" s="6" t="n"/>
      <c r="N9" s="13" t="n"/>
      <c r="O9" s="6" t="n"/>
      <c r="P9" s="6" t="n"/>
    </row>
    <row r="10" ht="18" customHeight="1">
      <c r="A10" s="23">
        <f>IF(A9="","",IF(DAY(A9+1)=1,"",A9+1))</f>
        <v/>
      </c>
      <c r="B10" s="24">
        <f>IF(A10="","",MID("日月火水木金土",WEEKDAY(A10),1))</f>
        <v/>
      </c>
      <c r="C10" s="15" t="n"/>
      <c r="D10" s="15" t="n"/>
      <c r="E10" s="15" t="n"/>
      <c r="F10" s="15" t="n"/>
      <c r="G10" s="15" t="n"/>
      <c r="H10" s="15" t="n"/>
      <c r="I10" s="15" t="n"/>
      <c r="J10" s="13" t="n"/>
      <c r="K10" s="6" t="n"/>
      <c r="L10" s="6" t="n"/>
      <c r="M10" s="6" t="n"/>
      <c r="N10" s="13" t="n"/>
      <c r="O10" s="6" t="n"/>
      <c r="P10" s="6" t="n"/>
    </row>
    <row r="11" ht="18" customHeight="1">
      <c r="A11" s="23">
        <f>IF(A10="","",IF(DAY(A10+1)=1,"",A10+1))</f>
        <v/>
      </c>
      <c r="B11" s="24">
        <f>IF(A11="","",MID("日月火水木金土",WEEKDAY(A11),1))</f>
        <v/>
      </c>
      <c r="C11" s="15" t="n"/>
      <c r="D11" s="15" t="n"/>
      <c r="E11" s="15" t="n"/>
      <c r="F11" s="15" t="n"/>
      <c r="G11" s="15" t="n"/>
      <c r="H11" s="15" t="n"/>
      <c r="I11" s="15" t="n"/>
      <c r="J11" s="13" t="n"/>
      <c r="K11" s="6" t="n"/>
      <c r="L11" s="6" t="n"/>
      <c r="M11" s="6" t="n"/>
      <c r="N11" s="13" t="n"/>
      <c r="O11" s="6" t="n"/>
      <c r="P11" s="6" t="n"/>
    </row>
    <row r="12" ht="18" customHeight="1">
      <c r="A12" s="23">
        <f>IF(A11="","",IF(DAY(A11+1)=1,"",A11+1))</f>
        <v/>
      </c>
      <c r="B12" s="24">
        <f>IF(A12="","",MID("日月火水木金土",WEEKDAY(A12),1))</f>
        <v/>
      </c>
      <c r="C12" s="15" t="n"/>
      <c r="D12" s="15" t="n"/>
      <c r="E12" s="15" t="n"/>
      <c r="F12" s="15" t="n"/>
      <c r="G12" s="15" t="n"/>
      <c r="H12" s="15" t="n"/>
      <c r="I12" s="15" t="n"/>
      <c r="J12" s="13" t="n"/>
      <c r="K12" s="6" t="n"/>
      <c r="L12" s="6" t="n"/>
      <c r="M12" s="6" t="n"/>
      <c r="N12" s="13" t="n"/>
      <c r="O12" s="6" t="n"/>
      <c r="P12" s="6" t="n"/>
    </row>
    <row r="13" ht="18" customHeight="1">
      <c r="A13" s="23">
        <f>IF(A12="","",IF(DAY(A12+1)=1,"",A12+1))</f>
        <v/>
      </c>
      <c r="B13" s="24">
        <f>IF(A13="","",MID("日月火水木金土",WEEKDAY(A13),1))</f>
        <v/>
      </c>
      <c r="C13" s="15" t="n"/>
      <c r="D13" s="15" t="n"/>
      <c r="E13" s="15" t="n"/>
      <c r="F13" s="15" t="n"/>
      <c r="G13" s="15" t="n"/>
      <c r="H13" s="15" t="n"/>
      <c r="I13" s="15" t="n"/>
      <c r="J13" s="13" t="n"/>
      <c r="K13" s="6" t="n"/>
      <c r="L13" s="6" t="n"/>
      <c r="M13" s="6" t="n"/>
      <c r="N13" s="13" t="n"/>
      <c r="O13" s="6" t="n"/>
      <c r="P13" s="6" t="n"/>
    </row>
    <row r="14" ht="18" customHeight="1">
      <c r="A14" s="23">
        <f>IF(A13="","",IF(DAY(A13+1)=1,"",A13+1))</f>
        <v/>
      </c>
      <c r="B14" s="24">
        <f>IF(A14="","",MID("日月火水木金土",WEEKDAY(A14),1))</f>
        <v/>
      </c>
      <c r="C14" s="15" t="n"/>
      <c r="D14" s="15" t="n"/>
      <c r="E14" s="15" t="n"/>
      <c r="F14" s="15" t="n"/>
      <c r="G14" s="15" t="n"/>
      <c r="H14" s="15" t="n"/>
      <c r="I14" s="15" t="n"/>
      <c r="J14" s="13" t="n"/>
      <c r="K14" s="6" t="n"/>
      <c r="L14" s="6" t="n"/>
      <c r="M14" s="6" t="n"/>
      <c r="N14" s="13" t="n"/>
      <c r="O14" s="6" t="n"/>
      <c r="P14" s="6" t="n"/>
    </row>
    <row r="15" ht="18" customHeight="1">
      <c r="A15" s="23">
        <f>IF(A14="","",IF(DAY(A14+1)=1,"",A14+1))</f>
        <v/>
      </c>
      <c r="B15" s="24">
        <f>IF(A15="","",MID("日月火水木金土",WEEKDAY(A15),1))</f>
        <v/>
      </c>
      <c r="C15" s="15" t="n"/>
      <c r="D15" s="15" t="n"/>
      <c r="E15" s="15" t="n"/>
      <c r="F15" s="15" t="n"/>
      <c r="G15" s="15" t="n"/>
      <c r="H15" s="15" t="n"/>
      <c r="I15" s="15" t="n"/>
      <c r="J15" s="13" t="n"/>
      <c r="K15" s="6" t="n"/>
      <c r="L15" s="6" t="n"/>
      <c r="M15" s="6" t="n"/>
      <c r="N15" s="13" t="n"/>
      <c r="O15" s="6" t="n"/>
      <c r="P15" s="6" t="n"/>
    </row>
    <row r="16" ht="18" customHeight="1">
      <c r="A16" s="23">
        <f>IF(A15="","",IF(DAY(A15+1)=1,"",A15+1))</f>
        <v/>
      </c>
      <c r="B16" s="24">
        <f>IF(A16="","",MID("日月火水木金土",WEEKDAY(A16),1))</f>
        <v/>
      </c>
      <c r="C16" s="15" t="n"/>
      <c r="D16" s="15" t="n"/>
      <c r="E16" s="15" t="n"/>
      <c r="F16" s="15" t="n"/>
      <c r="G16" s="15" t="n"/>
      <c r="H16" s="15" t="n"/>
      <c r="I16" s="15" t="n"/>
      <c r="J16" s="13" t="n"/>
      <c r="K16" s="6" t="n"/>
      <c r="L16" s="6" t="n"/>
      <c r="M16" s="6" t="n"/>
      <c r="N16" s="13" t="n"/>
      <c r="O16" s="6" t="n"/>
      <c r="P16" s="6" t="n"/>
    </row>
    <row r="17" ht="18" customHeight="1">
      <c r="A17" s="23">
        <f>IF(A16="","",IF(DAY(A16+1)=1,"",A16+1))</f>
        <v/>
      </c>
      <c r="B17" s="24">
        <f>IF(A17="","",MID("日月火水木金土",WEEKDAY(A17),1))</f>
        <v/>
      </c>
      <c r="C17" s="15" t="n"/>
      <c r="D17" s="15" t="n"/>
      <c r="E17" s="15" t="n"/>
      <c r="F17" s="15" t="n"/>
      <c r="G17" s="15" t="n"/>
      <c r="H17" s="15" t="n"/>
      <c r="I17" s="15" t="n"/>
      <c r="J17" s="13" t="n"/>
      <c r="K17" s="6" t="n"/>
      <c r="L17" s="6" t="n"/>
      <c r="M17" s="6" t="n"/>
      <c r="N17" s="13" t="n"/>
      <c r="O17" s="6" t="n"/>
      <c r="P17" s="6" t="n"/>
    </row>
    <row r="18" ht="18" customHeight="1">
      <c r="A18" s="23">
        <f>IF(A17="","",IF(DAY(A17+1)=1,"",A17+1))</f>
        <v/>
      </c>
      <c r="B18" s="24">
        <f>IF(A18="","",MID("日月火水木金土",WEEKDAY(A18),1))</f>
        <v/>
      </c>
      <c r="C18" s="15" t="n"/>
      <c r="D18" s="15" t="n"/>
      <c r="E18" s="15" t="n"/>
      <c r="F18" s="15" t="n"/>
      <c r="G18" s="15" t="n"/>
      <c r="H18" s="15" t="n"/>
      <c r="I18" s="15" t="n"/>
      <c r="J18" s="13" t="n"/>
      <c r="K18" s="6" t="n"/>
      <c r="L18" s="6" t="n"/>
      <c r="M18" s="6" t="n"/>
      <c r="N18" s="13" t="n"/>
      <c r="O18" s="6" t="n"/>
      <c r="P18" s="6" t="n"/>
    </row>
    <row r="19" ht="18" customHeight="1">
      <c r="A19" s="23">
        <f>IF(A18="","",IF(DAY(A18+1)=1,"",A18+1))</f>
        <v/>
      </c>
      <c r="B19" s="24">
        <f>IF(A19="","",MID("日月火水木金土",WEEKDAY(A19),1))</f>
        <v/>
      </c>
      <c r="C19" s="15" t="n"/>
      <c r="D19" s="15" t="n"/>
      <c r="E19" s="15" t="n"/>
      <c r="F19" s="15" t="n"/>
      <c r="G19" s="15" t="n"/>
      <c r="H19" s="15" t="n"/>
      <c r="I19" s="15" t="n"/>
      <c r="J19" s="13" t="n"/>
      <c r="K19" s="6" t="n"/>
      <c r="L19" s="6" t="n"/>
      <c r="M19" s="6" t="n"/>
      <c r="N19" s="13" t="n"/>
      <c r="O19" s="6" t="n"/>
      <c r="P19" s="6" t="n"/>
    </row>
    <row r="20" ht="18" customHeight="1">
      <c r="A20" s="23">
        <f>IF(A19="","",IF(DAY(A19+1)=1,"",A19+1))</f>
        <v/>
      </c>
      <c r="B20" s="24">
        <f>IF(A20="","",MID("日月火水木金土",WEEKDAY(A20),1))</f>
        <v/>
      </c>
      <c r="C20" s="15" t="n"/>
      <c r="D20" s="15" t="n"/>
      <c r="E20" s="15" t="n"/>
      <c r="F20" s="15" t="n"/>
      <c r="G20" s="15" t="n"/>
      <c r="H20" s="15" t="n"/>
      <c r="I20" s="15" t="n"/>
      <c r="J20" s="13" t="n"/>
      <c r="K20" s="6" t="n"/>
      <c r="L20" s="6" t="n"/>
      <c r="M20" s="6" t="n"/>
      <c r="N20" s="13" t="n"/>
      <c r="O20" s="6" t="n"/>
      <c r="P20" s="6" t="n"/>
    </row>
    <row r="21" ht="18" customHeight="1">
      <c r="A21" s="23">
        <f>IF(A20="","",IF(DAY(A20+1)=1,"",A20+1))</f>
        <v/>
      </c>
      <c r="B21" s="24">
        <f>IF(A21="","",MID("日月火水木金土",WEEKDAY(A21),1))</f>
        <v/>
      </c>
      <c r="C21" s="15" t="n"/>
      <c r="D21" s="15" t="n"/>
      <c r="E21" s="15" t="n"/>
      <c r="F21" s="15" t="n"/>
      <c r="G21" s="15" t="n"/>
      <c r="H21" s="15" t="n"/>
      <c r="I21" s="15" t="n"/>
      <c r="J21" s="13" t="n"/>
      <c r="K21" s="6" t="n"/>
      <c r="L21" s="6" t="n"/>
      <c r="M21" s="6" t="n"/>
      <c r="N21" s="13" t="n"/>
      <c r="O21" s="6" t="n"/>
      <c r="P21" s="6" t="n"/>
    </row>
    <row r="22" ht="18" customHeight="1">
      <c r="A22" s="23">
        <f>IF(A21="","",IF(DAY(A21+1)=1,"",A21+1))</f>
        <v/>
      </c>
      <c r="B22" s="24">
        <f>IF(A22="","",MID("日月火水木金土",WEEKDAY(A22),1))</f>
        <v/>
      </c>
      <c r="C22" s="15" t="n"/>
      <c r="D22" s="15" t="n"/>
      <c r="E22" s="15" t="n"/>
      <c r="F22" s="15" t="n"/>
      <c r="G22" s="15" t="n"/>
      <c r="H22" s="15" t="n"/>
      <c r="I22" s="15" t="n"/>
      <c r="J22" s="13" t="n"/>
      <c r="K22" s="6" t="n"/>
      <c r="L22" s="6" t="n"/>
      <c r="M22" s="6" t="n"/>
      <c r="N22" s="13" t="n"/>
      <c r="O22" s="6" t="n"/>
      <c r="P22" s="6" t="n"/>
    </row>
    <row r="23" ht="18" customHeight="1">
      <c r="A23" s="23">
        <f>IF(A22="","",IF(DAY(A22+1)=1,"",A22+1))</f>
        <v/>
      </c>
      <c r="B23" s="24">
        <f>IF(A23="","",MID("日月火水木金土",WEEKDAY(A23),1))</f>
        <v/>
      </c>
      <c r="C23" s="15" t="n"/>
      <c r="D23" s="15" t="n"/>
      <c r="E23" s="15" t="n"/>
      <c r="F23" s="15" t="n"/>
      <c r="G23" s="15" t="n"/>
      <c r="H23" s="15" t="n"/>
      <c r="I23" s="15" t="n"/>
      <c r="J23" s="13" t="n"/>
      <c r="K23" s="6" t="n"/>
      <c r="L23" s="6" t="n"/>
      <c r="M23" s="6" t="n"/>
      <c r="N23" s="13" t="n"/>
      <c r="O23" s="6" t="n"/>
      <c r="P23" s="6" t="n"/>
    </row>
    <row r="24" ht="18" customHeight="1">
      <c r="A24" s="23">
        <f>IF(A23="","",IF(DAY(A23+1)=1,"",A23+1))</f>
        <v/>
      </c>
      <c r="B24" s="24">
        <f>IF(A24="","",MID("日月火水木金土",WEEKDAY(A24),1))</f>
        <v/>
      </c>
      <c r="C24" s="15" t="n"/>
      <c r="D24" s="15" t="n"/>
      <c r="E24" s="15" t="n"/>
      <c r="F24" s="15" t="n"/>
      <c r="G24" s="15" t="n"/>
      <c r="H24" s="15" t="n"/>
      <c r="I24" s="15" t="n"/>
      <c r="J24" s="13" t="n"/>
      <c r="K24" s="6" t="n"/>
      <c r="L24" s="6" t="n"/>
      <c r="M24" s="6" t="n"/>
      <c r="N24" s="13" t="n"/>
      <c r="O24" s="6" t="n"/>
      <c r="P24" s="6" t="n"/>
    </row>
    <row r="25" ht="18" customHeight="1">
      <c r="A25" s="23">
        <f>IF(A24="","",IF(DAY(A24+1)=1,"",A24+1))</f>
        <v/>
      </c>
      <c r="B25" s="24">
        <f>IF(A25="","",MID("日月火水木金土",WEEKDAY(A25),1))</f>
        <v/>
      </c>
      <c r="C25" s="15" t="n"/>
      <c r="D25" s="15" t="n"/>
      <c r="E25" s="15" t="n"/>
      <c r="F25" s="15" t="n"/>
      <c r="G25" s="15" t="n"/>
      <c r="H25" s="15" t="n"/>
      <c r="I25" s="15" t="n"/>
      <c r="J25" s="13" t="n"/>
      <c r="K25" s="6" t="n"/>
      <c r="L25" s="6" t="n"/>
      <c r="M25" s="6" t="n"/>
      <c r="N25" s="13" t="n"/>
      <c r="O25" s="6" t="n"/>
      <c r="P25" s="6" t="n"/>
    </row>
    <row r="26" ht="18" customHeight="1">
      <c r="A26" s="23">
        <f>IF(A25="","",IF(DAY(A25+1)=1,"",A25+1))</f>
        <v/>
      </c>
      <c r="B26" s="24">
        <f>IF(A26="","",MID("日月火水木金土",WEEKDAY(A26),1))</f>
        <v/>
      </c>
      <c r="C26" s="15" t="n"/>
      <c r="D26" s="15" t="n"/>
      <c r="E26" s="15" t="n"/>
      <c r="F26" s="15" t="n"/>
      <c r="G26" s="15" t="n"/>
      <c r="H26" s="15" t="n"/>
      <c r="I26" s="15" t="n"/>
      <c r="J26" s="13" t="n"/>
      <c r="K26" s="6" t="n"/>
      <c r="L26" s="6" t="n"/>
      <c r="M26" s="6" t="n"/>
      <c r="N26" s="13" t="n"/>
      <c r="O26" s="6" t="n"/>
      <c r="P26" s="6" t="n"/>
    </row>
    <row r="27" ht="18" customHeight="1">
      <c r="A27" s="23">
        <f>IF(A26="","",IF(DAY(A26+1)=1,"",A26+1))</f>
        <v/>
      </c>
      <c r="B27" s="24">
        <f>IF(A27="","",MID("日月火水木金土",WEEKDAY(A27),1))</f>
        <v/>
      </c>
      <c r="C27" s="15" t="n"/>
      <c r="D27" s="15" t="n"/>
      <c r="E27" s="15" t="n"/>
      <c r="F27" s="15" t="n"/>
      <c r="G27" s="15" t="n"/>
      <c r="H27" s="15" t="n"/>
      <c r="I27" s="15" t="n"/>
      <c r="J27" s="13" t="n"/>
      <c r="K27" s="6" t="n"/>
      <c r="L27" s="6" t="n"/>
      <c r="M27" s="6" t="n"/>
      <c r="N27" s="13" t="n"/>
      <c r="O27" s="6" t="n"/>
      <c r="P27" s="6" t="n"/>
    </row>
    <row r="28" ht="18" customHeight="1">
      <c r="A28" s="23">
        <f>IF(A27="","",IF(DAY(A27+1)=1,"",A27+1))</f>
        <v/>
      </c>
      <c r="B28" s="24">
        <f>IF(A28="","",MID("日月火水木金土",WEEKDAY(A28),1))</f>
        <v/>
      </c>
      <c r="C28" s="15" t="n"/>
      <c r="D28" s="15" t="n"/>
      <c r="E28" s="15" t="n"/>
      <c r="F28" s="15" t="n"/>
      <c r="G28" s="15" t="n"/>
      <c r="H28" s="15" t="n"/>
      <c r="I28" s="15" t="n"/>
      <c r="J28" s="13" t="n"/>
      <c r="K28" s="6" t="n"/>
      <c r="L28" s="6" t="n"/>
      <c r="M28" s="6" t="n"/>
      <c r="N28" s="13" t="n"/>
      <c r="O28" s="6" t="n"/>
      <c r="P28" s="6" t="n"/>
    </row>
    <row r="29" ht="18" customHeight="1">
      <c r="A29" s="23">
        <f>IF(A28="","",IF(DAY(A28+1)=1,"",A28+1))</f>
        <v/>
      </c>
      <c r="B29" s="24">
        <f>IF(A29="","",MID("日月火水木金土",WEEKDAY(A29),1))</f>
        <v/>
      </c>
      <c r="C29" s="15" t="n"/>
      <c r="D29" s="15" t="n"/>
      <c r="E29" s="15" t="n"/>
      <c r="F29" s="15" t="n"/>
      <c r="G29" s="15" t="n"/>
      <c r="H29" s="15" t="n"/>
      <c r="I29" s="15" t="n"/>
      <c r="J29" s="13" t="n"/>
      <c r="K29" s="6" t="n"/>
      <c r="L29" s="6" t="n"/>
      <c r="M29" s="6" t="n"/>
      <c r="N29" s="13" t="n"/>
      <c r="O29" s="6" t="n"/>
      <c r="P29" s="6" t="n"/>
    </row>
    <row r="30" ht="18" customHeight="1">
      <c r="A30" s="23">
        <f>IF(A29="","",IF(DAY(A29+1)=1,"",A29+1))</f>
        <v/>
      </c>
      <c r="B30" s="24">
        <f>IF(A30="","",MID("日月火水木金土",WEEKDAY(A30),1))</f>
        <v/>
      </c>
      <c r="C30" s="15" t="n"/>
      <c r="D30" s="15" t="n"/>
      <c r="E30" s="15" t="n"/>
      <c r="F30" s="15" t="n"/>
      <c r="G30" s="15" t="n"/>
      <c r="H30" s="15" t="n"/>
      <c r="I30" s="15" t="n"/>
      <c r="J30" s="13" t="n"/>
      <c r="K30" s="6" t="n"/>
      <c r="L30" s="6" t="n"/>
      <c r="M30" s="6" t="n"/>
      <c r="N30" s="13" t="n"/>
      <c r="O30" s="6" t="n"/>
      <c r="P30" s="6" t="n"/>
    </row>
    <row r="31" ht="18" customHeight="1">
      <c r="A31" s="23">
        <f>IF(A30="","",IF(DAY(A30+1)=1,"",A30+1))</f>
        <v/>
      </c>
      <c r="B31" s="24">
        <f>IF(A31="","",MID("日月火水木金土",WEEKDAY(A31),1))</f>
        <v/>
      </c>
      <c r="C31" s="15" t="n"/>
      <c r="D31" s="15" t="n"/>
      <c r="E31" s="15" t="n"/>
      <c r="F31" s="15" t="n"/>
      <c r="G31" s="15" t="n"/>
      <c r="H31" s="15" t="n"/>
      <c r="I31" s="15" t="n"/>
      <c r="J31" s="13" t="n"/>
      <c r="K31" s="6" t="n"/>
      <c r="L31" s="6" t="n"/>
      <c r="M31" s="6" t="n"/>
      <c r="N31" s="13" t="n"/>
      <c r="O31" s="6" t="n"/>
      <c r="P31" s="6" t="n"/>
    </row>
    <row r="32" ht="18" customHeight="1">
      <c r="A32" s="23">
        <f>IF(A31="","",IF(DAY(A31+1)=1,"",A31+1))</f>
        <v/>
      </c>
      <c r="B32" s="24">
        <f>IF(A32="","",MID("日月火水木金土",WEEKDAY(A32),1))</f>
        <v/>
      </c>
      <c r="C32" s="15" t="n"/>
      <c r="D32" s="15" t="n"/>
      <c r="E32" s="15" t="n"/>
      <c r="F32" s="15" t="n"/>
      <c r="G32" s="15" t="n"/>
      <c r="H32" s="15" t="n"/>
      <c r="I32" s="15" t="n"/>
      <c r="J32" s="13" t="n"/>
      <c r="K32" s="6" t="n"/>
      <c r="L32" s="6" t="n"/>
      <c r="M32" s="6" t="n"/>
      <c r="N32" s="13" t="n"/>
      <c r="O32" s="6" t="n"/>
      <c r="P32" s="6" t="n"/>
    </row>
    <row r="33" ht="18" customHeight="1">
      <c r="A33" s="23">
        <f>IF(A32="","",IF(DAY(A32+1)=1,"",A32+1))</f>
        <v/>
      </c>
      <c r="B33" s="24">
        <f>IF(A33="","",MID("日月火水木金土",WEEKDAY(A33),1))</f>
        <v/>
      </c>
      <c r="C33" s="15" t="n"/>
      <c r="D33" s="15" t="n"/>
      <c r="E33" s="15" t="n"/>
      <c r="F33" s="15" t="n"/>
      <c r="G33" s="15" t="n"/>
      <c r="H33" s="15" t="n"/>
      <c r="I33" s="15" t="n"/>
      <c r="J33" s="13" t="n"/>
      <c r="K33" s="6" t="n"/>
      <c r="L33" s="6" t="n"/>
      <c r="M33" s="6" t="n"/>
      <c r="N33" s="13" t="n"/>
      <c r="O33" s="6" t="n"/>
      <c r="P33" s="6" t="n"/>
    </row>
    <row r="34" ht="18" customHeight="1">
      <c r="A34" s="23">
        <f>IF(A33="","",IF(DAY(A33+1)=1,"",A33+1))</f>
        <v/>
      </c>
      <c r="B34" s="24">
        <f>IF(A34="","",MID("日月火水木金土",WEEKDAY(A34),1))</f>
        <v/>
      </c>
      <c r="C34" s="15" t="n"/>
      <c r="D34" s="15" t="n"/>
      <c r="E34" s="15" t="n"/>
      <c r="F34" s="15" t="n"/>
      <c r="G34" s="15" t="n"/>
      <c r="H34" s="15" t="n"/>
      <c r="I34" s="15" t="n"/>
      <c r="J34" s="13" t="n"/>
      <c r="K34" s="6" t="n"/>
      <c r="L34" s="6" t="n"/>
      <c r="M34" s="6" t="n"/>
      <c r="N34" s="13" t="n"/>
      <c r="O34" s="6" t="n"/>
      <c r="P34" s="6" t="n"/>
    </row>
    <row r="35" ht="18" customHeight="1">
      <c r="A35" s="23">
        <f>IF(A34="","",IF(DAY(A34+1)=1,"",A34+1))</f>
        <v/>
      </c>
      <c r="B35" s="24">
        <f>IF(A35="","",MID("日月火水木金土",WEEKDAY(A35),1))</f>
        <v/>
      </c>
      <c r="C35" s="15" t="n"/>
      <c r="D35" s="15" t="n"/>
      <c r="E35" s="15" t="n"/>
      <c r="F35" s="15" t="n"/>
      <c r="G35" s="15" t="n"/>
      <c r="H35" s="15" t="n"/>
      <c r="I35" s="15" t="n"/>
      <c r="J35" s="13" t="n"/>
      <c r="K35" s="6" t="n"/>
      <c r="L35" s="6" t="n"/>
      <c r="M35" s="6" t="n"/>
      <c r="N35" s="13" t="n"/>
      <c r="O35" s="6" t="n"/>
      <c r="P35" s="6" t="n"/>
    </row>
    <row r="36" ht="18" customHeight="1">
      <c r="A36" s="23">
        <f>IF(A35="","",IF(DAY(A35+1)=1,"",A35+1))</f>
        <v/>
      </c>
      <c r="B36" s="24">
        <f>IF(A36="","",MID("日月火水木金土",WEEKDAY(A36),1))</f>
        <v/>
      </c>
      <c r="C36" s="15" t="n"/>
      <c r="D36" s="15" t="n"/>
      <c r="E36" s="15" t="n"/>
      <c r="F36" s="15" t="n"/>
      <c r="G36" s="15" t="n"/>
      <c r="H36" s="15" t="n"/>
      <c r="I36" s="15" t="n"/>
      <c r="J36" s="13" t="n"/>
      <c r="K36" s="6" t="n"/>
      <c r="L36" s="6" t="n"/>
      <c r="M36" s="6" t="n"/>
      <c r="N36" s="13" t="n"/>
      <c r="O36" s="6" t="n"/>
      <c r="P36" s="6" t="n"/>
    </row>
    <row r="37" ht="18" customHeight="1">
      <c r="A37" s="23">
        <f>IF(A36="","",IF(DAY(A36+1)=1,"",A36+1))</f>
        <v/>
      </c>
      <c r="B37" s="24">
        <f>IF(A37="","",MID("日月火水木金土",WEEKDAY(A37),1))</f>
        <v/>
      </c>
      <c r="C37" s="15" t="n"/>
      <c r="D37" s="15" t="n"/>
      <c r="E37" s="15" t="n"/>
      <c r="F37" s="15" t="n"/>
      <c r="G37" s="15" t="n"/>
      <c r="H37" s="15" t="n"/>
      <c r="I37" s="15" t="n"/>
      <c r="J37" s="13" t="n"/>
      <c r="K37" s="6" t="n"/>
      <c r="L37" s="6" t="n"/>
      <c r="M37" s="6" t="n"/>
      <c r="N37" s="13" t="n"/>
      <c r="O37" s="6" t="n"/>
      <c r="P37" s="6" t="n"/>
    </row>
    <row r="38" ht="22" customHeight="1">
      <c r="A38" s="28" t="inlineStr">
        <is>
          <t>合計</t>
        </is>
      </c>
      <c r="B38" s="4" t="n"/>
      <c r="C38" s="30">
        <f>IF(COUNT(C7:C37)=0,"",SUM(C7:C37))</f>
        <v/>
      </c>
      <c r="D38" s="30">
        <f>IF(COUNT(D7:D37)=0,"",SUM(D7:D37))</f>
        <v/>
      </c>
      <c r="E38" s="30">
        <f>IF(COUNT(E7:E37)=0,"",SUM(E7:E37))</f>
        <v/>
      </c>
      <c r="F38" s="30">
        <f>IF(COUNT(F7:F37)=0,"",SUM(F7:F37))</f>
        <v/>
      </c>
      <c r="G38" s="30">
        <f>IF(COUNT(G7:G37)=0,"",SUM(G7:G37))</f>
        <v/>
      </c>
      <c r="H38" s="30">
        <f>IF(COUNT(H7:H37)=0,"",SUM(H7:H37))</f>
        <v/>
      </c>
      <c r="I38" s="30">
        <f>IF(COUNT(I7:I37)=0,"",SUM(I7:I37))</f>
        <v/>
      </c>
      <c r="J38" s="32" t="n"/>
      <c r="K38" s="4" t="n"/>
      <c r="L38" s="4" t="n"/>
      <c r="M38" s="4" t="n"/>
      <c r="N38" s="4" t="n"/>
      <c r="O38" s="4" t="n"/>
      <c r="P38" s="4" t="n"/>
    </row>
    <row r="39" ht="16" customHeight="1">
      <c r="A39" s="18" t="inlineStr">
        <is>
          <t>対象月に月の1日（例：2026/10/1）を入れると、日付と曜日が入ります（月末で止まります）。数字の欄には数字だけを入れ、0の日は0と入れます。</t>
        </is>
      </c>
    </row>
    <row r="40" ht="16" customHeight="1">
      <c r="A40" s="18" t="inlineStr">
        <is>
          <t>新規の商談＝初めてのお客様との商談（訪問・オンライン）。見積り・受注の金額は万円で入れます。色の付いた欄は数式で計算します。</t>
        </is>
      </c>
    </row>
    <row r="41" ht="16" customHeight="1">
      <c r="A41" s="18" t="inlineStr">
        <is>
          <t>月の合計・目標との比較・週ごとの数字は「営業日報の集計」のシートに出ます。</t>
        </is>
      </c>
    </row>
  </sheetData>
  <mergeCells count="79">
    <mergeCell ref="N33:P33"/>
    <mergeCell ref="N17:P17"/>
    <mergeCell ref="J18:M18"/>
    <mergeCell ref="J33:M33"/>
    <mergeCell ref="L3:M3"/>
    <mergeCell ref="N19:P19"/>
    <mergeCell ref="C4:P4"/>
    <mergeCell ref="J17:M17"/>
    <mergeCell ref="N28:P28"/>
    <mergeCell ref="A39:P39"/>
    <mergeCell ref="N9:P9"/>
    <mergeCell ref="J19:M19"/>
    <mergeCell ref="N30:P30"/>
    <mergeCell ref="J28:M28"/>
    <mergeCell ref="J9:M9"/>
    <mergeCell ref="J30:M30"/>
    <mergeCell ref="N32:P32"/>
    <mergeCell ref="N18:P18"/>
    <mergeCell ref="N8:P8"/>
    <mergeCell ref="J23:M23"/>
    <mergeCell ref="N10:P10"/>
    <mergeCell ref="J8:M8"/>
    <mergeCell ref="N34:P34"/>
    <mergeCell ref="J38:P38"/>
    <mergeCell ref="J10:M10"/>
    <mergeCell ref="N36:P36"/>
    <mergeCell ref="J34:M34"/>
    <mergeCell ref="N20:P20"/>
    <mergeCell ref="J27:M27"/>
    <mergeCell ref="J36:M36"/>
    <mergeCell ref="N22:P22"/>
    <mergeCell ref="J11:M11"/>
    <mergeCell ref="J20:M20"/>
    <mergeCell ref="N37:P37"/>
    <mergeCell ref="N12:P12"/>
    <mergeCell ref="N21:P21"/>
    <mergeCell ref="J22:M22"/>
    <mergeCell ref="J31:M31"/>
    <mergeCell ref="H3:K3"/>
    <mergeCell ref="N14:P14"/>
    <mergeCell ref="J12:M12"/>
    <mergeCell ref="N23:P23"/>
    <mergeCell ref="J21:M21"/>
    <mergeCell ref="A40:P40"/>
    <mergeCell ref="A3:B3"/>
    <mergeCell ref="M1:P1"/>
    <mergeCell ref="N27:P27"/>
    <mergeCell ref="J24:M24"/>
    <mergeCell ref="N35:P35"/>
    <mergeCell ref="A4:B4"/>
    <mergeCell ref="N11:P11"/>
    <mergeCell ref="N25:P25"/>
    <mergeCell ref="A38:B38"/>
    <mergeCell ref="J26:M26"/>
    <mergeCell ref="J35:M35"/>
    <mergeCell ref="J16:M16"/>
    <mergeCell ref="J25:M25"/>
    <mergeCell ref="N3:P3"/>
    <mergeCell ref="F3:G3"/>
    <mergeCell ref="N29:P29"/>
    <mergeCell ref="N13:P13"/>
    <mergeCell ref="N31:P31"/>
    <mergeCell ref="J14:M14"/>
    <mergeCell ref="J29:M29"/>
    <mergeCell ref="N6:P6"/>
    <mergeCell ref="J37:M37"/>
    <mergeCell ref="N15:P15"/>
    <mergeCell ref="J13:M13"/>
    <mergeCell ref="N24:P24"/>
    <mergeCell ref="C3:E3"/>
    <mergeCell ref="J6:M6"/>
    <mergeCell ref="J15:M15"/>
    <mergeCell ref="N26:P26"/>
    <mergeCell ref="A41:P41"/>
    <mergeCell ref="N7:P7"/>
    <mergeCell ref="N16:P16"/>
    <mergeCell ref="A1:L1"/>
    <mergeCell ref="J32:M32"/>
    <mergeCell ref="J7:M7"/>
  </mergeCells>
  <pageMargins left="0.4" right="0.4" top="0.5" bottom="0.5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32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営業日報の集計（月）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氏名</t>
        </is>
      </c>
      <c r="B3" s="4" t="n"/>
      <c r="C3" s="33">
        <f>IF('営業日報'!$C$3="","",'営業日報'!$C$3)</f>
        <v/>
      </c>
      <c r="D3" s="17" t="n"/>
      <c r="E3" s="17" t="n"/>
      <c r="F3" s="17" t="n"/>
      <c r="G3" s="3" t="inlineStr">
        <is>
          <t>対象月</t>
        </is>
      </c>
      <c r="H3" s="4" t="n"/>
      <c r="I3" s="34">
        <f>IF('営業日報'!$N$3="","",'営業日報'!$N$3)</f>
        <v/>
      </c>
      <c r="J3" s="17" t="n"/>
      <c r="K3" s="17" t="n"/>
      <c r="L3" s="17" t="n"/>
    </row>
    <row r="4" ht="21" customHeight="1">
      <c r="A4" s="3" t="inlineStr">
        <is>
          <t>期間</t>
        </is>
      </c>
      <c r="B4" s="4" t="n"/>
      <c r="C4" s="35">
        <f>IF(I3="","",DATE(YEAR(I3),MONTH(I3),1))</f>
        <v/>
      </c>
      <c r="D4" s="17" t="n"/>
      <c r="E4" s="36">
        <f>IF(C4="","",DATE(YEAR(C4),MONTH(C4)+1,1)-1)</f>
        <v/>
      </c>
      <c r="F4" s="17" t="n"/>
      <c r="G4" s="18" t="inlineStr">
        <is>
          <t>週は月曜はじまり。第1週は月の1日から数えます</t>
        </is>
      </c>
    </row>
    <row r="5" ht="8" customHeight="1"/>
    <row r="6" ht="20" customHeight="1">
      <c r="A6" s="7" t="inlineStr">
        <is>
          <t>1. 主な数字（今月・目標・前月）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</row>
    <row r="7" ht="20" customHeight="1">
      <c r="A7" s="10" t="inlineStr">
        <is>
          <t>指標</t>
        </is>
      </c>
      <c r="B7" s="11" t="n"/>
      <c r="C7" s="11" t="n"/>
      <c r="D7" s="10" t="inlineStr">
        <is>
          <t>今月</t>
        </is>
      </c>
      <c r="E7" s="11" t="n"/>
      <c r="F7" s="10" t="inlineStr">
        <is>
          <t>目標</t>
        </is>
      </c>
      <c r="G7" s="11" t="n"/>
      <c r="H7" s="10" t="inlineStr">
        <is>
          <t>達成率</t>
        </is>
      </c>
      <c r="I7" s="10" t="inlineStr">
        <is>
          <t>前月</t>
        </is>
      </c>
      <c r="J7" s="11" t="n"/>
      <c r="K7" s="10" t="inlineStr">
        <is>
          <t>前月比</t>
        </is>
      </c>
      <c r="L7" s="11" t="n"/>
    </row>
    <row r="8" ht="21" customHeight="1">
      <c r="A8" s="14" t="inlineStr">
        <is>
          <t>日報を書いた日（日）</t>
        </is>
      </c>
      <c r="B8" s="6" t="n"/>
      <c r="C8" s="6" t="n"/>
      <c r="D8" s="30">
        <f>IF(COUNT('営業日報'!$C$7:$C$37)=0,"",COUNT('営業日報'!$C$7:$C$37))</f>
        <v/>
      </c>
      <c r="E8" s="17" t="n"/>
      <c r="F8" s="15" t="n"/>
      <c r="G8" s="6" t="n"/>
      <c r="H8" s="41">
        <f>IF(COUNT(D8,F8)&lt;2,"",IF(F8&lt;=0,"",D8/F8))</f>
        <v/>
      </c>
      <c r="I8" s="15" t="n"/>
      <c r="J8" s="6" t="n"/>
      <c r="K8" s="37">
        <f>IF(COUNT(D8,I8)&lt;2,"",IF(I8&lt;=0,"",D8/I8-1))</f>
        <v/>
      </c>
      <c r="L8" s="17" t="n"/>
    </row>
    <row r="9" ht="21" customHeight="1">
      <c r="A9" s="14" t="inlineStr">
        <is>
          <t>訪問（件）</t>
        </is>
      </c>
      <c r="B9" s="6" t="n"/>
      <c r="C9" s="6" t="n"/>
      <c r="D9" s="30">
        <f>IF(COUNT('営業日報'!$C$7:$C$37)=0,"",SUM('営業日報'!$C$7:$C$37))</f>
        <v/>
      </c>
      <c r="E9" s="17" t="n"/>
      <c r="F9" s="15" t="n"/>
      <c r="G9" s="6" t="n"/>
      <c r="H9" s="41">
        <f>IF(COUNT(D9,F9)&lt;2,"",IF(F9&lt;=0,"",D9/F9))</f>
        <v/>
      </c>
      <c r="I9" s="15" t="n"/>
      <c r="J9" s="6" t="n"/>
      <c r="K9" s="37">
        <f>IF(COUNT(D9,I9)&lt;2,"",IF(I9&lt;=0,"",D9/I9-1))</f>
        <v/>
      </c>
      <c r="L9" s="17" t="n"/>
    </row>
    <row r="10" ht="21" customHeight="1">
      <c r="A10" s="14" t="inlineStr">
        <is>
          <t>新規の商談（件）</t>
        </is>
      </c>
      <c r="B10" s="6" t="n"/>
      <c r="C10" s="6" t="n"/>
      <c r="D10" s="30">
        <f>IF(COUNT('営業日報'!$D$7:$D$37)=0,"",SUM('営業日報'!$D$7:$D$37))</f>
        <v/>
      </c>
      <c r="E10" s="17" t="n"/>
      <c r="F10" s="15" t="n"/>
      <c r="G10" s="6" t="n"/>
      <c r="H10" s="41">
        <f>IF(COUNT(D10,F10)&lt;2,"",IF(F10&lt;=0,"",D10/F10))</f>
        <v/>
      </c>
      <c r="I10" s="15" t="n"/>
      <c r="J10" s="6" t="n"/>
      <c r="K10" s="37">
        <f>IF(COUNT(D10,I10)&lt;2,"",IF(I10&lt;=0,"",D10/I10-1))</f>
        <v/>
      </c>
      <c r="L10" s="17" t="n"/>
    </row>
    <row r="11" ht="21" customHeight="1">
      <c r="A11" s="14" t="inlineStr">
        <is>
          <t>電話・メール（件）</t>
        </is>
      </c>
      <c r="B11" s="6" t="n"/>
      <c r="C11" s="6" t="n"/>
      <c r="D11" s="30">
        <f>IF(COUNT('営業日報'!$E$7:$E$37)=0,"",SUM('営業日報'!$E$7:$E$37))</f>
        <v/>
      </c>
      <c r="E11" s="17" t="n"/>
      <c r="F11" s="15" t="n"/>
      <c r="G11" s="6" t="n"/>
      <c r="H11" s="41">
        <f>IF(COUNT(D11,F11)&lt;2,"",IF(F11&lt;=0,"",D11/F11))</f>
        <v/>
      </c>
      <c r="I11" s="15" t="n"/>
      <c r="J11" s="6" t="n"/>
      <c r="K11" s="37">
        <f>IF(COUNT(D11,I11)&lt;2,"",IF(I11&lt;=0,"",D11/I11-1))</f>
        <v/>
      </c>
      <c r="L11" s="17" t="n"/>
    </row>
    <row r="12" ht="21" customHeight="1">
      <c r="A12" s="14" t="inlineStr">
        <is>
          <t>見積りの提出（件）</t>
        </is>
      </c>
      <c r="B12" s="6" t="n"/>
      <c r="C12" s="6" t="n"/>
      <c r="D12" s="30">
        <f>IF(COUNT('営業日報'!$F$7:$F$37)=0,"",SUM('営業日報'!$F$7:$F$37))</f>
        <v/>
      </c>
      <c r="E12" s="17" t="n"/>
      <c r="F12" s="15" t="n"/>
      <c r="G12" s="6" t="n"/>
      <c r="H12" s="41">
        <f>IF(COUNT(D12,F12)&lt;2,"",IF(F12&lt;=0,"",D12/F12))</f>
        <v/>
      </c>
      <c r="I12" s="15" t="n"/>
      <c r="J12" s="6" t="n"/>
      <c r="K12" s="37">
        <f>IF(COUNT(D12,I12)&lt;2,"",IF(I12&lt;=0,"",D12/I12-1))</f>
        <v/>
      </c>
      <c r="L12" s="17" t="n"/>
    </row>
    <row r="13" ht="21" customHeight="1">
      <c r="A13" s="14" t="inlineStr">
        <is>
          <t>見積りの金額（万円）</t>
        </is>
      </c>
      <c r="B13" s="6" t="n"/>
      <c r="C13" s="6" t="n"/>
      <c r="D13" s="30">
        <f>IF(COUNT('営業日報'!$G$7:$G$37)=0,"",SUM('営業日報'!$G$7:$G$37))</f>
        <v/>
      </c>
      <c r="E13" s="17" t="n"/>
      <c r="F13" s="15" t="n"/>
      <c r="G13" s="6" t="n"/>
      <c r="H13" s="41">
        <f>IF(COUNT(D13,F13)&lt;2,"",IF(F13&lt;=0,"",D13/F13))</f>
        <v/>
      </c>
      <c r="I13" s="15" t="n"/>
      <c r="J13" s="6" t="n"/>
      <c r="K13" s="37">
        <f>IF(COUNT(D13,I13)&lt;2,"",IF(I13&lt;=0,"",D13/I13-1))</f>
        <v/>
      </c>
      <c r="L13" s="17" t="n"/>
    </row>
    <row r="14" ht="21" customHeight="1">
      <c r="A14" s="14" t="inlineStr">
        <is>
          <t>受注（件）</t>
        </is>
      </c>
      <c r="B14" s="6" t="n"/>
      <c r="C14" s="6" t="n"/>
      <c r="D14" s="30">
        <f>IF(COUNT('営業日報'!$H$7:$H$37)=0,"",SUM('営業日報'!$H$7:$H$37))</f>
        <v/>
      </c>
      <c r="E14" s="17" t="n"/>
      <c r="F14" s="15" t="n"/>
      <c r="G14" s="6" t="n"/>
      <c r="H14" s="41">
        <f>IF(COUNT(D14,F14)&lt;2,"",IF(F14&lt;=0,"",D14/F14))</f>
        <v/>
      </c>
      <c r="I14" s="15" t="n"/>
      <c r="J14" s="6" t="n"/>
      <c r="K14" s="37">
        <f>IF(COUNT(D14,I14)&lt;2,"",IF(I14&lt;=0,"",D14/I14-1))</f>
        <v/>
      </c>
      <c r="L14" s="17" t="n"/>
    </row>
    <row r="15" ht="21" customHeight="1">
      <c r="A15" s="14" t="inlineStr">
        <is>
          <t>受注の金額（万円）</t>
        </is>
      </c>
      <c r="B15" s="6" t="n"/>
      <c r="C15" s="6" t="n"/>
      <c r="D15" s="30">
        <f>IF(COUNT('営業日報'!$I$7:$I$37)=0,"",SUM('営業日報'!$I$7:$I$37))</f>
        <v/>
      </c>
      <c r="E15" s="17" t="n"/>
      <c r="F15" s="15" t="n"/>
      <c r="G15" s="6" t="n"/>
      <c r="H15" s="41">
        <f>IF(COUNT(D15,F15)&lt;2,"",IF(F15&lt;=0,"",D15/F15))</f>
        <v/>
      </c>
      <c r="I15" s="15" t="n"/>
      <c r="J15" s="6" t="n"/>
      <c r="K15" s="37">
        <f>IF(COUNT(D15,I15)&lt;2,"",IF(I15&lt;=0,"",D15/I15-1))</f>
        <v/>
      </c>
      <c r="L15" s="17" t="n"/>
    </row>
    <row r="16" ht="21" customHeight="1">
      <c r="A16" s="14" t="inlineStr">
        <is>
          <t>1日あたりの訪問（件）</t>
        </is>
      </c>
      <c r="B16" s="6" t="n"/>
      <c r="C16" s="6" t="n"/>
      <c r="D16" s="29">
        <f>IF(COUNT(D8,D9)&lt;2,"",IF(D8&lt;=0,"",D9/D8))</f>
        <v/>
      </c>
      <c r="E16" s="17" t="n"/>
      <c r="F16" s="39" t="n"/>
      <c r="G16" s="6" t="n"/>
      <c r="H16" s="41">
        <f>IF(COUNT(D16,F16)&lt;2,"",IF(F16&lt;=0,"",D16/F16))</f>
        <v/>
      </c>
      <c r="I16" s="39" t="n"/>
      <c r="J16" s="6" t="n"/>
      <c r="K16" s="37">
        <f>IF(COUNT(D16,I16)&lt;2,"",IF(I16&lt;=0,"",D16/I16-1))</f>
        <v/>
      </c>
      <c r="L16" s="17" t="n"/>
    </row>
    <row r="17" ht="16" customHeight="1">
      <c r="A17" s="18" t="inlineStr">
        <is>
          <t>目標は、目標のある指標だけ入れます。達成率＝今月÷目標。前月比＝今月÷前月−1。前月の欄には、先月のファイルの「今月」を写します。</t>
        </is>
      </c>
    </row>
    <row r="18" ht="8" customHeight="1"/>
    <row r="19" ht="20" customHeight="1">
      <c r="A19" s="7" t="inlineStr">
        <is>
          <t>2. 週ごとの記録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</row>
    <row r="20" ht="20" customHeight="1">
      <c r="A20" s="10" t="inlineStr">
        <is>
          <t>週</t>
        </is>
      </c>
      <c r="B20" s="10" t="inlineStr">
        <is>
          <t>初日</t>
        </is>
      </c>
      <c r="C20" s="10" t="inlineStr">
        <is>
          <t>最終日</t>
        </is>
      </c>
      <c r="D20" s="10" t="inlineStr">
        <is>
          <t>訪問</t>
        </is>
      </c>
      <c r="E20" s="11" t="n"/>
      <c r="F20" s="10" t="inlineStr">
        <is>
          <t>新規の商談</t>
        </is>
      </c>
      <c r="G20" s="11" t="n"/>
      <c r="H20" s="10" t="inlineStr">
        <is>
          <t>見積り（件）</t>
        </is>
      </c>
      <c r="I20" s="11" t="n"/>
      <c r="J20" s="10" t="inlineStr">
        <is>
          <t>受注（万円）</t>
        </is>
      </c>
      <c r="K20" s="11" t="n"/>
      <c r="L20" s="11" t="n"/>
    </row>
    <row r="21" ht="20" customHeight="1">
      <c r="A21" s="12" t="inlineStr">
        <is>
          <t>第1週</t>
        </is>
      </c>
      <c r="B21" s="23">
        <f>IF($C$4="","",$C$4)</f>
        <v/>
      </c>
      <c r="C21" s="23">
        <f>IF(B21="","",MIN($E$4,($C$4-MOD(WEEKDAY($C$4)+5,7))+6))</f>
        <v/>
      </c>
      <c r="D21" s="40">
        <f>IF(B21="","",SUMIFS('営業日報'!$C$7:$C$37,'営業日報'!$A$7:$A$37,"&gt;="&amp;B21,'営業日報'!$A$7:$A$37,"&lt;="&amp;C21))</f>
        <v/>
      </c>
      <c r="E21" s="17" t="n"/>
      <c r="F21" s="40">
        <f>IF(B21="","",SUMIFS('営業日報'!$D$7:$D$37,'営業日報'!$A$7:$A$37,"&gt;="&amp;B21,'営業日報'!$A$7:$A$37,"&lt;="&amp;C21))</f>
        <v/>
      </c>
      <c r="G21" s="17" t="n"/>
      <c r="H21" s="40">
        <f>IF(B21="","",SUMIFS('営業日報'!$F$7:$F$37,'営業日報'!$A$7:$A$37,"&gt;="&amp;B21,'営業日報'!$A$7:$A$37,"&lt;="&amp;C21))</f>
        <v/>
      </c>
      <c r="I21" s="17" t="n"/>
      <c r="J21" s="40">
        <f>IF(B21="","",SUMIFS('営業日報'!$I$7:$I$37,'営業日報'!$A$7:$A$37,"&gt;="&amp;B21,'営業日報'!$A$7:$A$37,"&lt;="&amp;C21))</f>
        <v/>
      </c>
      <c r="K21" s="17" t="n"/>
      <c r="L21" s="17" t="n"/>
    </row>
    <row r="22" ht="20" customHeight="1">
      <c r="A22" s="12" t="inlineStr">
        <is>
          <t>第2週</t>
        </is>
      </c>
      <c r="B22" s="23">
        <f>IF($C$4="","",IF(($C$4-MOD(WEEKDAY($C$4)+5,7))+7&gt;$E$4,"",($C$4-MOD(WEEKDAY($C$4)+5,7))+7))</f>
        <v/>
      </c>
      <c r="C22" s="23">
        <f>IF(B22="","",MIN($E$4,($C$4-MOD(WEEKDAY($C$4)+5,7))+13))</f>
        <v/>
      </c>
      <c r="D22" s="40">
        <f>IF(B22="","",SUMIFS('営業日報'!$C$7:$C$37,'営業日報'!$A$7:$A$37,"&gt;="&amp;B22,'営業日報'!$A$7:$A$37,"&lt;="&amp;C22))</f>
        <v/>
      </c>
      <c r="E22" s="17" t="n"/>
      <c r="F22" s="40">
        <f>IF(B22="","",SUMIFS('営業日報'!$D$7:$D$37,'営業日報'!$A$7:$A$37,"&gt;="&amp;B22,'営業日報'!$A$7:$A$37,"&lt;="&amp;C22))</f>
        <v/>
      </c>
      <c r="G22" s="17" t="n"/>
      <c r="H22" s="40">
        <f>IF(B22="","",SUMIFS('営業日報'!$F$7:$F$37,'営業日報'!$A$7:$A$37,"&gt;="&amp;B22,'営業日報'!$A$7:$A$37,"&lt;="&amp;C22))</f>
        <v/>
      </c>
      <c r="I22" s="17" t="n"/>
      <c r="J22" s="40">
        <f>IF(B22="","",SUMIFS('営業日報'!$I$7:$I$37,'営業日報'!$A$7:$A$37,"&gt;="&amp;B22,'営業日報'!$A$7:$A$37,"&lt;="&amp;C22))</f>
        <v/>
      </c>
      <c r="K22" s="17" t="n"/>
      <c r="L22" s="17" t="n"/>
    </row>
    <row r="23" ht="20" customHeight="1">
      <c r="A23" s="12" t="inlineStr">
        <is>
          <t>第3週</t>
        </is>
      </c>
      <c r="B23" s="23">
        <f>IF($C$4="","",IF(($C$4-MOD(WEEKDAY($C$4)+5,7))+14&gt;$E$4,"",($C$4-MOD(WEEKDAY($C$4)+5,7))+14))</f>
        <v/>
      </c>
      <c r="C23" s="23">
        <f>IF(B23="","",MIN($E$4,($C$4-MOD(WEEKDAY($C$4)+5,7))+20))</f>
        <v/>
      </c>
      <c r="D23" s="40">
        <f>IF(B23="","",SUMIFS('営業日報'!$C$7:$C$37,'営業日報'!$A$7:$A$37,"&gt;="&amp;B23,'営業日報'!$A$7:$A$37,"&lt;="&amp;C23))</f>
        <v/>
      </c>
      <c r="E23" s="17" t="n"/>
      <c r="F23" s="40">
        <f>IF(B23="","",SUMIFS('営業日報'!$D$7:$D$37,'営業日報'!$A$7:$A$37,"&gt;="&amp;B23,'営業日報'!$A$7:$A$37,"&lt;="&amp;C23))</f>
        <v/>
      </c>
      <c r="G23" s="17" t="n"/>
      <c r="H23" s="40">
        <f>IF(B23="","",SUMIFS('営業日報'!$F$7:$F$37,'営業日報'!$A$7:$A$37,"&gt;="&amp;B23,'営業日報'!$A$7:$A$37,"&lt;="&amp;C23))</f>
        <v/>
      </c>
      <c r="I23" s="17" t="n"/>
      <c r="J23" s="40">
        <f>IF(B23="","",SUMIFS('営業日報'!$I$7:$I$37,'営業日報'!$A$7:$A$37,"&gt;="&amp;B23,'営業日報'!$A$7:$A$37,"&lt;="&amp;C23))</f>
        <v/>
      </c>
      <c r="K23" s="17" t="n"/>
      <c r="L23" s="17" t="n"/>
    </row>
    <row r="24" ht="20" customHeight="1">
      <c r="A24" s="12" t="inlineStr">
        <is>
          <t>第4週</t>
        </is>
      </c>
      <c r="B24" s="23">
        <f>IF($C$4="","",IF(($C$4-MOD(WEEKDAY($C$4)+5,7))+21&gt;$E$4,"",($C$4-MOD(WEEKDAY($C$4)+5,7))+21))</f>
        <v/>
      </c>
      <c r="C24" s="23">
        <f>IF(B24="","",MIN($E$4,($C$4-MOD(WEEKDAY($C$4)+5,7))+27))</f>
        <v/>
      </c>
      <c r="D24" s="40">
        <f>IF(B24="","",SUMIFS('営業日報'!$C$7:$C$37,'営業日報'!$A$7:$A$37,"&gt;="&amp;B24,'営業日報'!$A$7:$A$37,"&lt;="&amp;C24))</f>
        <v/>
      </c>
      <c r="E24" s="17" t="n"/>
      <c r="F24" s="40">
        <f>IF(B24="","",SUMIFS('営業日報'!$D$7:$D$37,'営業日報'!$A$7:$A$37,"&gt;="&amp;B24,'営業日報'!$A$7:$A$37,"&lt;="&amp;C24))</f>
        <v/>
      </c>
      <c r="G24" s="17" t="n"/>
      <c r="H24" s="40">
        <f>IF(B24="","",SUMIFS('営業日報'!$F$7:$F$37,'営業日報'!$A$7:$A$37,"&gt;="&amp;B24,'営業日報'!$A$7:$A$37,"&lt;="&amp;C24))</f>
        <v/>
      </c>
      <c r="I24" s="17" t="n"/>
      <c r="J24" s="40">
        <f>IF(B24="","",SUMIFS('営業日報'!$I$7:$I$37,'営業日報'!$A$7:$A$37,"&gt;="&amp;B24,'営業日報'!$A$7:$A$37,"&lt;="&amp;C24))</f>
        <v/>
      </c>
      <c r="K24" s="17" t="n"/>
      <c r="L24" s="17" t="n"/>
    </row>
    <row r="25" ht="20" customHeight="1">
      <c r="A25" s="12" t="inlineStr">
        <is>
          <t>第5週</t>
        </is>
      </c>
      <c r="B25" s="23">
        <f>IF($C$4="","",IF(($C$4-MOD(WEEKDAY($C$4)+5,7))+28&gt;$E$4,"",($C$4-MOD(WEEKDAY($C$4)+5,7))+28))</f>
        <v/>
      </c>
      <c r="C25" s="23">
        <f>IF(B25="","",MIN($E$4,($C$4-MOD(WEEKDAY($C$4)+5,7))+34))</f>
        <v/>
      </c>
      <c r="D25" s="40">
        <f>IF(B25="","",SUMIFS('営業日報'!$C$7:$C$37,'営業日報'!$A$7:$A$37,"&gt;="&amp;B25,'営業日報'!$A$7:$A$37,"&lt;="&amp;C25))</f>
        <v/>
      </c>
      <c r="E25" s="17" t="n"/>
      <c r="F25" s="40">
        <f>IF(B25="","",SUMIFS('営業日報'!$D$7:$D$37,'営業日報'!$A$7:$A$37,"&gt;="&amp;B25,'営業日報'!$A$7:$A$37,"&lt;="&amp;C25))</f>
        <v/>
      </c>
      <c r="G25" s="17" t="n"/>
      <c r="H25" s="40">
        <f>IF(B25="","",SUMIFS('営業日報'!$F$7:$F$37,'営業日報'!$A$7:$A$37,"&gt;="&amp;B25,'営業日報'!$A$7:$A$37,"&lt;="&amp;C25))</f>
        <v/>
      </c>
      <c r="I25" s="17" t="n"/>
      <c r="J25" s="40">
        <f>IF(B25="","",SUMIFS('営業日報'!$I$7:$I$37,'営業日報'!$A$7:$A$37,"&gt;="&amp;B25,'営業日報'!$A$7:$A$37,"&lt;="&amp;C25))</f>
        <v/>
      </c>
      <c r="K25" s="17" t="n"/>
      <c r="L25" s="17" t="n"/>
    </row>
    <row r="26" ht="20" customHeight="1">
      <c r="A26" s="12" t="inlineStr">
        <is>
          <t>第6週</t>
        </is>
      </c>
      <c r="B26" s="23">
        <f>IF($C$4="","",IF(($C$4-MOD(WEEKDAY($C$4)+5,7))+35&gt;$E$4,"",($C$4-MOD(WEEKDAY($C$4)+5,7))+35))</f>
        <v/>
      </c>
      <c r="C26" s="23">
        <f>IF(B26="","",MIN($E$4,($C$4-MOD(WEEKDAY($C$4)+5,7))+41))</f>
        <v/>
      </c>
      <c r="D26" s="40">
        <f>IF(B26="","",SUMIFS('営業日報'!$C$7:$C$37,'営業日報'!$A$7:$A$37,"&gt;="&amp;B26,'営業日報'!$A$7:$A$37,"&lt;="&amp;C26))</f>
        <v/>
      </c>
      <c r="E26" s="17" t="n"/>
      <c r="F26" s="40">
        <f>IF(B26="","",SUMIFS('営業日報'!$D$7:$D$37,'営業日報'!$A$7:$A$37,"&gt;="&amp;B26,'営業日報'!$A$7:$A$37,"&lt;="&amp;C26))</f>
        <v/>
      </c>
      <c r="G26" s="17" t="n"/>
      <c r="H26" s="40">
        <f>IF(B26="","",SUMIFS('営業日報'!$F$7:$F$37,'営業日報'!$A$7:$A$37,"&gt;="&amp;B26,'営業日報'!$A$7:$A$37,"&lt;="&amp;C26))</f>
        <v/>
      </c>
      <c r="I26" s="17" t="n"/>
      <c r="J26" s="40">
        <f>IF(B26="","",SUMIFS('営業日報'!$I$7:$I$37,'営業日報'!$A$7:$A$37,"&gt;="&amp;B26,'営業日報'!$A$7:$A$37,"&lt;="&amp;C26))</f>
        <v/>
      </c>
      <c r="K26" s="17" t="n"/>
      <c r="L26" s="17" t="n"/>
    </row>
    <row r="27" ht="22" customHeight="1">
      <c r="A27" s="28" t="inlineStr">
        <is>
          <t>合計</t>
        </is>
      </c>
      <c r="B27" s="4" t="n"/>
      <c r="C27" s="4" t="n"/>
      <c r="D27" s="30">
        <f>IF(COUNT(D21:D26)=0,"",SUM(D21:D26))</f>
        <v/>
      </c>
      <c r="E27" s="17" t="n"/>
      <c r="F27" s="30">
        <f>IF(COUNT(F21:F26)=0,"",SUM(F21:F26))</f>
        <v/>
      </c>
      <c r="G27" s="17" t="n"/>
      <c r="H27" s="30">
        <f>IF(COUNT(H21:H26)=0,"",SUM(H21:H26))</f>
        <v/>
      </c>
      <c r="I27" s="17" t="n"/>
      <c r="J27" s="30">
        <f>IF(COUNT(J21:J26)=0,"",SUM(J21:J26))</f>
        <v/>
      </c>
      <c r="K27" s="17" t="n"/>
      <c r="L27" s="17" t="n"/>
    </row>
    <row r="28" ht="8" customHeight="1"/>
    <row r="29" ht="20" customHeight="1">
      <c r="A29" s="3" t="inlineStr">
        <is>
          <t>3. 今月のまとめ（月報の結論の下書き）</t>
        </is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</row>
    <row r="30" ht="18" customHeight="1">
      <c r="A30" s="9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</row>
    <row r="31" ht="18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</row>
    <row r="32" ht="18" customHeight="1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</row>
  </sheetData>
  <mergeCells count="97">
    <mergeCell ref="D20:E20"/>
    <mergeCell ref="F16:G16"/>
    <mergeCell ref="F25:G25"/>
    <mergeCell ref="J27:L27"/>
    <mergeCell ref="D22:E22"/>
    <mergeCell ref="J25:L25"/>
    <mergeCell ref="F15:G15"/>
    <mergeCell ref="I16:J16"/>
    <mergeCell ref="D13:E13"/>
    <mergeCell ref="G4:L4"/>
    <mergeCell ref="D7:E7"/>
    <mergeCell ref="F23:G23"/>
    <mergeCell ref="F13:G13"/>
    <mergeCell ref="D24:E24"/>
    <mergeCell ref="A6:L6"/>
    <mergeCell ref="H23:I23"/>
    <mergeCell ref="I13:J13"/>
    <mergeCell ref="K13:L13"/>
    <mergeCell ref="D26:E26"/>
    <mergeCell ref="J24:L24"/>
    <mergeCell ref="D10:E10"/>
    <mergeCell ref="F10:G10"/>
    <mergeCell ref="I15:J15"/>
    <mergeCell ref="K15:L15"/>
    <mergeCell ref="J26:L26"/>
    <mergeCell ref="A12:C12"/>
    <mergeCell ref="C4:D4"/>
    <mergeCell ref="E4:F4"/>
    <mergeCell ref="H25:I25"/>
    <mergeCell ref="C3:F3"/>
    <mergeCell ref="I7:J7"/>
    <mergeCell ref="D11:E11"/>
    <mergeCell ref="A14:C14"/>
    <mergeCell ref="F20:G20"/>
    <mergeCell ref="A13:C13"/>
    <mergeCell ref="I8:J8"/>
    <mergeCell ref="A15:C15"/>
    <mergeCell ref="D9:E9"/>
    <mergeCell ref="F9:G9"/>
    <mergeCell ref="D15:E15"/>
    <mergeCell ref="I10:J10"/>
    <mergeCell ref="K10:L10"/>
    <mergeCell ref="D23:E23"/>
    <mergeCell ref="A7:C7"/>
    <mergeCell ref="I9:J9"/>
    <mergeCell ref="A16:C16"/>
    <mergeCell ref="K16:L16"/>
    <mergeCell ref="K9:L9"/>
    <mergeCell ref="I11:J11"/>
    <mergeCell ref="F7:G7"/>
    <mergeCell ref="F21:G21"/>
    <mergeCell ref="K11:L11"/>
    <mergeCell ref="H21:I21"/>
    <mergeCell ref="D27:E27"/>
    <mergeCell ref="A3:B3"/>
    <mergeCell ref="F8:G8"/>
    <mergeCell ref="A29:L29"/>
    <mergeCell ref="K8:L8"/>
    <mergeCell ref="F22:G22"/>
    <mergeCell ref="H22:I22"/>
    <mergeCell ref="D12:E12"/>
    <mergeCell ref="A4:B4"/>
    <mergeCell ref="D25:E25"/>
    <mergeCell ref="K7:L7"/>
    <mergeCell ref="D14:E14"/>
    <mergeCell ref="F14:G14"/>
    <mergeCell ref="F11:G11"/>
    <mergeCell ref="H20:I20"/>
    <mergeCell ref="A27:C27"/>
    <mergeCell ref="J20:L20"/>
    <mergeCell ref="D21:E21"/>
    <mergeCell ref="F12:G12"/>
    <mergeCell ref="F24:G24"/>
    <mergeCell ref="J22:L22"/>
    <mergeCell ref="A8:C8"/>
    <mergeCell ref="A17:L17"/>
    <mergeCell ref="F26:G26"/>
    <mergeCell ref="G3:H3"/>
    <mergeCell ref="J21:L21"/>
    <mergeCell ref="A10:C10"/>
    <mergeCell ref="I12:J12"/>
    <mergeCell ref="D16:E16"/>
    <mergeCell ref="K12:L12"/>
    <mergeCell ref="A19:L19"/>
    <mergeCell ref="J23:L23"/>
    <mergeCell ref="A9:C9"/>
    <mergeCell ref="I14:J14"/>
    <mergeCell ref="K14:L14"/>
    <mergeCell ref="F27:G27"/>
    <mergeCell ref="H27:I27"/>
    <mergeCell ref="D8:E8"/>
    <mergeCell ref="A11:C11"/>
    <mergeCell ref="I3:L3"/>
    <mergeCell ref="H24:I24"/>
    <mergeCell ref="A1:L1"/>
    <mergeCell ref="A30:L32"/>
    <mergeCell ref="H26:I26"/>
  </mergeCells>
  <pageMargins left="0.4" right="0.4" top="0.5" bottom="0.5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U59"/>
  <sheetViews>
    <sheetView showGridLines="0" workbookViewId="0">
      <selection activeCell="A1" sqref="A1"/>
    </sheetView>
  </sheetViews>
  <sheetFormatPr baseColWidth="8" defaultRowHeight="15"/>
  <cols>
    <col width="6.1" customWidth="1" min="1" max="1"/>
    <col width="6.1" customWidth="1" min="2" max="2"/>
    <col width="6.1" customWidth="1" min="3" max="3"/>
    <col width="6.1" customWidth="1" min="4" max="4"/>
    <col width="6.1" customWidth="1" min="5" max="5"/>
    <col width="6.1" customWidth="1" min="6" max="6"/>
    <col width="6.1" customWidth="1" min="7" max="7"/>
    <col width="6.1" customWidth="1" min="8" max="8"/>
    <col width="6.1" customWidth="1" min="9" max="9"/>
    <col width="6.1" customWidth="1" min="10" max="10"/>
    <col width="6.1" customWidth="1" min="11" max="11"/>
    <col width="6.1" customWidth="1" min="12" max="12"/>
    <col width="6.1" customWidth="1" min="13" max="13"/>
    <col width="6.1" customWidth="1" min="14" max="14"/>
    <col width="6.1" customWidth="1" min="15" max="15"/>
    <col width="6.1" customWidth="1" min="16" max="16"/>
    <col width="6.1" customWidth="1" min="17" max="17"/>
    <col width="6.1" customWidth="1" min="18" max="18"/>
    <col width="6.1" customWidth="1" min="19" max="19"/>
    <col width="6.1" customWidth="1" min="20" max="20"/>
    <col width="6.1" customWidth="1" min="21" max="21"/>
  </cols>
  <sheetData>
    <row r="1" ht="30" customHeight="1">
      <c r="A1" s="1" t="inlineStr">
        <is>
          <t>作業日報（1か月の記録）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1" t="inlineStr">
        <is>
          <t xml:space="preserve">　　年　　月</t>
        </is>
      </c>
      <c r="S1" s="2" t="n"/>
      <c r="T1" s="2" t="n"/>
      <c r="U1" s="2" t="n"/>
    </row>
    <row r="2" ht="6" customHeight="1"/>
    <row r="3" ht="21" customHeight="1">
      <c r="A3" s="3" t="inlineStr">
        <is>
          <t>氏名</t>
        </is>
      </c>
      <c r="B3" s="4" t="n"/>
      <c r="C3" s="14" t="n"/>
      <c r="D3" s="6" t="n"/>
      <c r="E3" s="6" t="n"/>
      <c r="F3" s="6" t="n"/>
      <c r="G3" s="3" t="inlineStr">
        <is>
          <t>所属</t>
        </is>
      </c>
      <c r="H3" s="4" t="n"/>
      <c r="I3" s="14" t="n"/>
      <c r="J3" s="6" t="n"/>
      <c r="K3" s="6" t="n"/>
      <c r="L3" s="6" t="n"/>
      <c r="M3" s="6" t="n"/>
      <c r="N3" s="6" t="n"/>
      <c r="O3" s="3" t="inlineStr">
        <is>
          <t>対象月</t>
        </is>
      </c>
      <c r="P3" s="4" t="n"/>
      <c r="Q3" s="22" t="n"/>
      <c r="R3" s="6" t="n"/>
      <c r="S3" s="6" t="n"/>
      <c r="T3" s="6" t="n"/>
      <c r="U3" s="6" t="n"/>
    </row>
    <row r="4" ht="8" customHeight="1"/>
    <row r="5" ht="28" customHeight="1">
      <c r="A5" s="10" t="inlineStr">
        <is>
          <t>日付</t>
        </is>
      </c>
      <c r="B5" s="10" t="inlineStr">
        <is>
          <t>曜日</t>
        </is>
      </c>
      <c r="C5" s="10" t="inlineStr">
        <is>
          <t>現場</t>
        </is>
      </c>
      <c r="D5" s="11" t="n"/>
      <c r="E5" s="11" t="n"/>
      <c r="F5" s="10" t="inlineStr">
        <is>
          <t>作業の内容</t>
        </is>
      </c>
      <c r="G5" s="11" t="n"/>
      <c r="H5" s="11" t="n"/>
      <c r="I5" s="11" t="n"/>
      <c r="J5" s="11" t="n"/>
      <c r="K5" s="10" t="inlineStr">
        <is>
          <t>区分</t>
        </is>
      </c>
      <c r="L5" s="10" t="inlineStr">
        <is>
          <t>開始</t>
        </is>
      </c>
      <c r="M5" s="10" t="inlineStr">
        <is>
          <t>終了</t>
        </is>
      </c>
      <c r="N5" s="10" t="inlineStr">
        <is>
          <t>休憩</t>
        </is>
      </c>
      <c r="O5" s="10" t="inlineStr">
        <is>
          <t>時間</t>
        </is>
      </c>
      <c r="P5" s="10" t="inlineStr">
        <is>
          <t>人数</t>
        </is>
      </c>
      <c r="Q5" s="10" t="inlineStr">
        <is>
          <t>延べ
時間</t>
        </is>
      </c>
      <c r="R5" s="10" t="inlineStr">
        <is>
          <t>状況</t>
        </is>
      </c>
      <c r="S5" s="10" t="inlineStr">
        <is>
          <t>メモ</t>
        </is>
      </c>
      <c r="T5" s="11" t="n"/>
      <c r="U5" s="11" t="n"/>
    </row>
    <row r="6" ht="20" customHeight="1">
      <c r="A6" s="42" t="n"/>
      <c r="B6" s="24">
        <f>IF(A6="","",MID("日月火水木金土",WEEKDAY(A6),1))</f>
        <v/>
      </c>
      <c r="C6" s="13" t="n"/>
      <c r="D6" s="6" t="n"/>
      <c r="E6" s="6" t="n"/>
      <c r="F6" s="13" t="n"/>
      <c r="G6" s="6" t="n"/>
      <c r="H6" s="6" t="n"/>
      <c r="I6" s="6" t="n"/>
      <c r="J6" s="6" t="n"/>
      <c r="K6" s="12" t="n"/>
      <c r="L6" s="25" t="n"/>
      <c r="M6" s="25" t="n"/>
      <c r="N6" s="25" t="n"/>
      <c r="O6" s="26">
        <f>IF(COUNT(L6,M6)&lt;2,"",ROUND((MOD(M6-L6,1)-SUM(N6))*24,2))</f>
        <v/>
      </c>
      <c r="P6" s="15" t="n"/>
      <c r="Q6" s="26">
        <f>IF(COUNT(O6,P6)&lt;2,"",O6*P6)</f>
        <v/>
      </c>
      <c r="R6" s="12" t="n"/>
      <c r="S6" s="38" t="n"/>
      <c r="T6" s="6" t="n"/>
      <c r="U6" s="6" t="n"/>
    </row>
    <row r="7" ht="20" customHeight="1">
      <c r="A7" s="42" t="n"/>
      <c r="B7" s="24">
        <f>IF(A7="","",MID("日月火水木金土",WEEKDAY(A7),1))</f>
        <v/>
      </c>
      <c r="C7" s="13" t="n"/>
      <c r="D7" s="6" t="n"/>
      <c r="E7" s="6" t="n"/>
      <c r="F7" s="13" t="n"/>
      <c r="G7" s="6" t="n"/>
      <c r="H7" s="6" t="n"/>
      <c r="I7" s="6" t="n"/>
      <c r="J7" s="6" t="n"/>
      <c r="K7" s="12" t="n"/>
      <c r="L7" s="25" t="n"/>
      <c r="M7" s="25" t="n"/>
      <c r="N7" s="25" t="n"/>
      <c r="O7" s="26">
        <f>IF(COUNT(L7,M7)&lt;2,"",ROUND((MOD(M7-L7,1)-SUM(N7))*24,2))</f>
        <v/>
      </c>
      <c r="P7" s="15" t="n"/>
      <c r="Q7" s="26">
        <f>IF(COUNT(O7,P7)&lt;2,"",O7*P7)</f>
        <v/>
      </c>
      <c r="R7" s="12" t="n"/>
      <c r="S7" s="38" t="n"/>
      <c r="T7" s="6" t="n"/>
      <c r="U7" s="6" t="n"/>
    </row>
    <row r="8" ht="20" customHeight="1">
      <c r="A8" s="42" t="n"/>
      <c r="B8" s="24">
        <f>IF(A8="","",MID("日月火水木金土",WEEKDAY(A8),1))</f>
        <v/>
      </c>
      <c r="C8" s="13" t="n"/>
      <c r="D8" s="6" t="n"/>
      <c r="E8" s="6" t="n"/>
      <c r="F8" s="13" t="n"/>
      <c r="G8" s="6" t="n"/>
      <c r="H8" s="6" t="n"/>
      <c r="I8" s="6" t="n"/>
      <c r="J8" s="6" t="n"/>
      <c r="K8" s="12" t="n"/>
      <c r="L8" s="25" t="n"/>
      <c r="M8" s="25" t="n"/>
      <c r="N8" s="25" t="n"/>
      <c r="O8" s="26">
        <f>IF(COUNT(L8,M8)&lt;2,"",ROUND((MOD(M8-L8,1)-SUM(N8))*24,2))</f>
        <v/>
      </c>
      <c r="P8" s="15" t="n"/>
      <c r="Q8" s="26">
        <f>IF(COUNT(O8,P8)&lt;2,"",O8*P8)</f>
        <v/>
      </c>
      <c r="R8" s="12" t="n"/>
      <c r="S8" s="38" t="n"/>
      <c r="T8" s="6" t="n"/>
      <c r="U8" s="6" t="n"/>
    </row>
    <row r="9" ht="20" customHeight="1">
      <c r="A9" s="42" t="n"/>
      <c r="B9" s="24">
        <f>IF(A9="","",MID("日月火水木金土",WEEKDAY(A9),1))</f>
        <v/>
      </c>
      <c r="C9" s="13" t="n"/>
      <c r="D9" s="6" t="n"/>
      <c r="E9" s="6" t="n"/>
      <c r="F9" s="13" t="n"/>
      <c r="G9" s="6" t="n"/>
      <c r="H9" s="6" t="n"/>
      <c r="I9" s="6" t="n"/>
      <c r="J9" s="6" t="n"/>
      <c r="K9" s="12" t="n"/>
      <c r="L9" s="25" t="n"/>
      <c r="M9" s="25" t="n"/>
      <c r="N9" s="25" t="n"/>
      <c r="O9" s="26">
        <f>IF(COUNT(L9,M9)&lt;2,"",ROUND((MOD(M9-L9,1)-SUM(N9))*24,2))</f>
        <v/>
      </c>
      <c r="P9" s="15" t="n"/>
      <c r="Q9" s="26">
        <f>IF(COUNT(O9,P9)&lt;2,"",O9*P9)</f>
        <v/>
      </c>
      <c r="R9" s="12" t="n"/>
      <c r="S9" s="38" t="n"/>
      <c r="T9" s="6" t="n"/>
      <c r="U9" s="6" t="n"/>
    </row>
    <row r="10" ht="20" customHeight="1">
      <c r="A10" s="42" t="n"/>
      <c r="B10" s="24">
        <f>IF(A10="","",MID("日月火水木金土",WEEKDAY(A10),1))</f>
        <v/>
      </c>
      <c r="C10" s="13" t="n"/>
      <c r="D10" s="6" t="n"/>
      <c r="E10" s="6" t="n"/>
      <c r="F10" s="13" t="n"/>
      <c r="G10" s="6" t="n"/>
      <c r="H10" s="6" t="n"/>
      <c r="I10" s="6" t="n"/>
      <c r="J10" s="6" t="n"/>
      <c r="K10" s="12" t="n"/>
      <c r="L10" s="25" t="n"/>
      <c r="M10" s="25" t="n"/>
      <c r="N10" s="25" t="n"/>
      <c r="O10" s="26">
        <f>IF(COUNT(L10,M10)&lt;2,"",ROUND((MOD(M10-L10,1)-SUM(N10))*24,2))</f>
        <v/>
      </c>
      <c r="P10" s="15" t="n"/>
      <c r="Q10" s="26">
        <f>IF(COUNT(O10,P10)&lt;2,"",O10*P10)</f>
        <v/>
      </c>
      <c r="R10" s="12" t="n"/>
      <c r="S10" s="38" t="n"/>
      <c r="T10" s="6" t="n"/>
      <c r="U10" s="6" t="n"/>
    </row>
    <row r="11" ht="20" customHeight="1">
      <c r="A11" s="42" t="n"/>
      <c r="B11" s="24">
        <f>IF(A11="","",MID("日月火水木金土",WEEKDAY(A11),1))</f>
        <v/>
      </c>
      <c r="C11" s="13" t="n"/>
      <c r="D11" s="6" t="n"/>
      <c r="E11" s="6" t="n"/>
      <c r="F11" s="13" t="n"/>
      <c r="G11" s="6" t="n"/>
      <c r="H11" s="6" t="n"/>
      <c r="I11" s="6" t="n"/>
      <c r="J11" s="6" t="n"/>
      <c r="K11" s="12" t="n"/>
      <c r="L11" s="25" t="n"/>
      <c r="M11" s="25" t="n"/>
      <c r="N11" s="25" t="n"/>
      <c r="O11" s="26">
        <f>IF(COUNT(L11,M11)&lt;2,"",ROUND((MOD(M11-L11,1)-SUM(N11))*24,2))</f>
        <v/>
      </c>
      <c r="P11" s="15" t="n"/>
      <c r="Q11" s="26">
        <f>IF(COUNT(O11,P11)&lt;2,"",O11*P11)</f>
        <v/>
      </c>
      <c r="R11" s="12" t="n"/>
      <c r="S11" s="38" t="n"/>
      <c r="T11" s="6" t="n"/>
      <c r="U11" s="6" t="n"/>
    </row>
    <row r="12" ht="20" customHeight="1">
      <c r="A12" s="42" t="n"/>
      <c r="B12" s="24">
        <f>IF(A12="","",MID("日月火水木金土",WEEKDAY(A12),1))</f>
        <v/>
      </c>
      <c r="C12" s="13" t="n"/>
      <c r="D12" s="6" t="n"/>
      <c r="E12" s="6" t="n"/>
      <c r="F12" s="13" t="n"/>
      <c r="G12" s="6" t="n"/>
      <c r="H12" s="6" t="n"/>
      <c r="I12" s="6" t="n"/>
      <c r="J12" s="6" t="n"/>
      <c r="K12" s="12" t="n"/>
      <c r="L12" s="25" t="n"/>
      <c r="M12" s="25" t="n"/>
      <c r="N12" s="25" t="n"/>
      <c r="O12" s="26">
        <f>IF(COUNT(L12,M12)&lt;2,"",ROUND((MOD(M12-L12,1)-SUM(N12))*24,2))</f>
        <v/>
      </c>
      <c r="P12" s="15" t="n"/>
      <c r="Q12" s="26">
        <f>IF(COUNT(O12,P12)&lt;2,"",O12*P12)</f>
        <v/>
      </c>
      <c r="R12" s="12" t="n"/>
      <c r="S12" s="38" t="n"/>
      <c r="T12" s="6" t="n"/>
      <c r="U12" s="6" t="n"/>
    </row>
    <row r="13" ht="20" customHeight="1">
      <c r="A13" s="42" t="n"/>
      <c r="B13" s="24">
        <f>IF(A13="","",MID("日月火水木金土",WEEKDAY(A13),1))</f>
        <v/>
      </c>
      <c r="C13" s="13" t="n"/>
      <c r="D13" s="6" t="n"/>
      <c r="E13" s="6" t="n"/>
      <c r="F13" s="13" t="n"/>
      <c r="G13" s="6" t="n"/>
      <c r="H13" s="6" t="n"/>
      <c r="I13" s="6" t="n"/>
      <c r="J13" s="6" t="n"/>
      <c r="K13" s="12" t="n"/>
      <c r="L13" s="25" t="n"/>
      <c r="M13" s="25" t="n"/>
      <c r="N13" s="25" t="n"/>
      <c r="O13" s="26">
        <f>IF(COUNT(L13,M13)&lt;2,"",ROUND((MOD(M13-L13,1)-SUM(N13))*24,2))</f>
        <v/>
      </c>
      <c r="P13" s="15" t="n"/>
      <c r="Q13" s="26">
        <f>IF(COUNT(O13,P13)&lt;2,"",O13*P13)</f>
        <v/>
      </c>
      <c r="R13" s="12" t="n"/>
      <c r="S13" s="38" t="n"/>
      <c r="T13" s="6" t="n"/>
      <c r="U13" s="6" t="n"/>
    </row>
    <row r="14" ht="20" customHeight="1">
      <c r="A14" s="42" t="n"/>
      <c r="B14" s="24">
        <f>IF(A14="","",MID("日月火水木金土",WEEKDAY(A14),1))</f>
        <v/>
      </c>
      <c r="C14" s="13" t="n"/>
      <c r="D14" s="6" t="n"/>
      <c r="E14" s="6" t="n"/>
      <c r="F14" s="13" t="n"/>
      <c r="G14" s="6" t="n"/>
      <c r="H14" s="6" t="n"/>
      <c r="I14" s="6" t="n"/>
      <c r="J14" s="6" t="n"/>
      <c r="K14" s="12" t="n"/>
      <c r="L14" s="25" t="n"/>
      <c r="M14" s="25" t="n"/>
      <c r="N14" s="25" t="n"/>
      <c r="O14" s="26">
        <f>IF(COUNT(L14,M14)&lt;2,"",ROUND((MOD(M14-L14,1)-SUM(N14))*24,2))</f>
        <v/>
      </c>
      <c r="P14" s="15" t="n"/>
      <c r="Q14" s="26">
        <f>IF(COUNT(O14,P14)&lt;2,"",O14*P14)</f>
        <v/>
      </c>
      <c r="R14" s="12" t="n"/>
      <c r="S14" s="38" t="n"/>
      <c r="T14" s="6" t="n"/>
      <c r="U14" s="6" t="n"/>
    </row>
    <row r="15" ht="20" customHeight="1">
      <c r="A15" s="42" t="n"/>
      <c r="B15" s="24">
        <f>IF(A15="","",MID("日月火水木金土",WEEKDAY(A15),1))</f>
        <v/>
      </c>
      <c r="C15" s="13" t="n"/>
      <c r="D15" s="6" t="n"/>
      <c r="E15" s="6" t="n"/>
      <c r="F15" s="13" t="n"/>
      <c r="G15" s="6" t="n"/>
      <c r="H15" s="6" t="n"/>
      <c r="I15" s="6" t="n"/>
      <c r="J15" s="6" t="n"/>
      <c r="K15" s="12" t="n"/>
      <c r="L15" s="25" t="n"/>
      <c r="M15" s="25" t="n"/>
      <c r="N15" s="25" t="n"/>
      <c r="O15" s="26">
        <f>IF(COUNT(L15,M15)&lt;2,"",ROUND((MOD(M15-L15,1)-SUM(N15))*24,2))</f>
        <v/>
      </c>
      <c r="P15" s="15" t="n"/>
      <c r="Q15" s="26">
        <f>IF(COUNT(O15,P15)&lt;2,"",O15*P15)</f>
        <v/>
      </c>
      <c r="R15" s="12" t="n"/>
      <c r="S15" s="38" t="n"/>
      <c r="T15" s="6" t="n"/>
      <c r="U15" s="6" t="n"/>
    </row>
    <row r="16" ht="20" customHeight="1">
      <c r="A16" s="42" t="n"/>
      <c r="B16" s="24">
        <f>IF(A16="","",MID("日月火水木金土",WEEKDAY(A16),1))</f>
        <v/>
      </c>
      <c r="C16" s="13" t="n"/>
      <c r="D16" s="6" t="n"/>
      <c r="E16" s="6" t="n"/>
      <c r="F16" s="13" t="n"/>
      <c r="G16" s="6" t="n"/>
      <c r="H16" s="6" t="n"/>
      <c r="I16" s="6" t="n"/>
      <c r="J16" s="6" t="n"/>
      <c r="K16" s="12" t="n"/>
      <c r="L16" s="25" t="n"/>
      <c r="M16" s="25" t="n"/>
      <c r="N16" s="25" t="n"/>
      <c r="O16" s="26">
        <f>IF(COUNT(L16,M16)&lt;2,"",ROUND((MOD(M16-L16,1)-SUM(N16))*24,2))</f>
        <v/>
      </c>
      <c r="P16" s="15" t="n"/>
      <c r="Q16" s="26">
        <f>IF(COUNT(O16,P16)&lt;2,"",O16*P16)</f>
        <v/>
      </c>
      <c r="R16" s="12" t="n"/>
      <c r="S16" s="38" t="n"/>
      <c r="T16" s="6" t="n"/>
      <c r="U16" s="6" t="n"/>
    </row>
    <row r="17" ht="20" customHeight="1">
      <c r="A17" s="42" t="n"/>
      <c r="B17" s="24">
        <f>IF(A17="","",MID("日月火水木金土",WEEKDAY(A17),1))</f>
        <v/>
      </c>
      <c r="C17" s="13" t="n"/>
      <c r="D17" s="6" t="n"/>
      <c r="E17" s="6" t="n"/>
      <c r="F17" s="13" t="n"/>
      <c r="G17" s="6" t="n"/>
      <c r="H17" s="6" t="n"/>
      <c r="I17" s="6" t="n"/>
      <c r="J17" s="6" t="n"/>
      <c r="K17" s="12" t="n"/>
      <c r="L17" s="25" t="n"/>
      <c r="M17" s="25" t="n"/>
      <c r="N17" s="25" t="n"/>
      <c r="O17" s="26">
        <f>IF(COUNT(L17,M17)&lt;2,"",ROUND((MOD(M17-L17,1)-SUM(N17))*24,2))</f>
        <v/>
      </c>
      <c r="P17" s="15" t="n"/>
      <c r="Q17" s="26">
        <f>IF(COUNT(O17,P17)&lt;2,"",O17*P17)</f>
        <v/>
      </c>
      <c r="R17" s="12" t="n"/>
      <c r="S17" s="38" t="n"/>
      <c r="T17" s="6" t="n"/>
      <c r="U17" s="6" t="n"/>
    </row>
    <row r="18" ht="20" customHeight="1">
      <c r="A18" s="42" t="n"/>
      <c r="B18" s="24">
        <f>IF(A18="","",MID("日月火水木金土",WEEKDAY(A18),1))</f>
        <v/>
      </c>
      <c r="C18" s="13" t="n"/>
      <c r="D18" s="6" t="n"/>
      <c r="E18" s="6" t="n"/>
      <c r="F18" s="13" t="n"/>
      <c r="G18" s="6" t="n"/>
      <c r="H18" s="6" t="n"/>
      <c r="I18" s="6" t="n"/>
      <c r="J18" s="6" t="n"/>
      <c r="K18" s="12" t="n"/>
      <c r="L18" s="25" t="n"/>
      <c r="M18" s="25" t="n"/>
      <c r="N18" s="25" t="n"/>
      <c r="O18" s="26">
        <f>IF(COUNT(L18,M18)&lt;2,"",ROUND((MOD(M18-L18,1)-SUM(N18))*24,2))</f>
        <v/>
      </c>
      <c r="P18" s="15" t="n"/>
      <c r="Q18" s="26">
        <f>IF(COUNT(O18,P18)&lt;2,"",O18*P18)</f>
        <v/>
      </c>
      <c r="R18" s="12" t="n"/>
      <c r="S18" s="38" t="n"/>
      <c r="T18" s="6" t="n"/>
      <c r="U18" s="6" t="n"/>
    </row>
    <row r="19" ht="20" customHeight="1">
      <c r="A19" s="42" t="n"/>
      <c r="B19" s="24">
        <f>IF(A19="","",MID("日月火水木金土",WEEKDAY(A19),1))</f>
        <v/>
      </c>
      <c r="C19" s="13" t="n"/>
      <c r="D19" s="6" t="n"/>
      <c r="E19" s="6" t="n"/>
      <c r="F19" s="13" t="n"/>
      <c r="G19" s="6" t="n"/>
      <c r="H19" s="6" t="n"/>
      <c r="I19" s="6" t="n"/>
      <c r="J19" s="6" t="n"/>
      <c r="K19" s="12" t="n"/>
      <c r="L19" s="25" t="n"/>
      <c r="M19" s="25" t="n"/>
      <c r="N19" s="25" t="n"/>
      <c r="O19" s="26">
        <f>IF(COUNT(L19,M19)&lt;2,"",ROUND((MOD(M19-L19,1)-SUM(N19))*24,2))</f>
        <v/>
      </c>
      <c r="P19" s="15" t="n"/>
      <c r="Q19" s="26">
        <f>IF(COUNT(O19,P19)&lt;2,"",O19*P19)</f>
        <v/>
      </c>
      <c r="R19" s="12" t="n"/>
      <c r="S19" s="38" t="n"/>
      <c r="T19" s="6" t="n"/>
      <c r="U19" s="6" t="n"/>
    </row>
    <row r="20" ht="20" customHeight="1">
      <c r="A20" s="42" t="n"/>
      <c r="B20" s="24">
        <f>IF(A20="","",MID("日月火水木金土",WEEKDAY(A20),1))</f>
        <v/>
      </c>
      <c r="C20" s="13" t="n"/>
      <c r="D20" s="6" t="n"/>
      <c r="E20" s="6" t="n"/>
      <c r="F20" s="13" t="n"/>
      <c r="G20" s="6" t="n"/>
      <c r="H20" s="6" t="n"/>
      <c r="I20" s="6" t="n"/>
      <c r="J20" s="6" t="n"/>
      <c r="K20" s="12" t="n"/>
      <c r="L20" s="25" t="n"/>
      <c r="M20" s="25" t="n"/>
      <c r="N20" s="25" t="n"/>
      <c r="O20" s="26">
        <f>IF(COUNT(L20,M20)&lt;2,"",ROUND((MOD(M20-L20,1)-SUM(N20))*24,2))</f>
        <v/>
      </c>
      <c r="P20" s="15" t="n"/>
      <c r="Q20" s="26">
        <f>IF(COUNT(O20,P20)&lt;2,"",O20*P20)</f>
        <v/>
      </c>
      <c r="R20" s="12" t="n"/>
      <c r="S20" s="38" t="n"/>
      <c r="T20" s="6" t="n"/>
      <c r="U20" s="6" t="n"/>
    </row>
    <row r="21" ht="20" customHeight="1">
      <c r="A21" s="42" t="n"/>
      <c r="B21" s="24">
        <f>IF(A21="","",MID("日月火水木金土",WEEKDAY(A21),1))</f>
        <v/>
      </c>
      <c r="C21" s="13" t="n"/>
      <c r="D21" s="6" t="n"/>
      <c r="E21" s="6" t="n"/>
      <c r="F21" s="13" t="n"/>
      <c r="G21" s="6" t="n"/>
      <c r="H21" s="6" t="n"/>
      <c r="I21" s="6" t="n"/>
      <c r="J21" s="6" t="n"/>
      <c r="K21" s="12" t="n"/>
      <c r="L21" s="25" t="n"/>
      <c r="M21" s="25" t="n"/>
      <c r="N21" s="25" t="n"/>
      <c r="O21" s="26">
        <f>IF(COUNT(L21,M21)&lt;2,"",ROUND((MOD(M21-L21,1)-SUM(N21))*24,2))</f>
        <v/>
      </c>
      <c r="P21" s="15" t="n"/>
      <c r="Q21" s="26">
        <f>IF(COUNT(O21,P21)&lt;2,"",O21*P21)</f>
        <v/>
      </c>
      <c r="R21" s="12" t="n"/>
      <c r="S21" s="38" t="n"/>
      <c r="T21" s="6" t="n"/>
      <c r="U21" s="6" t="n"/>
    </row>
    <row r="22" ht="20" customHeight="1">
      <c r="A22" s="42" t="n"/>
      <c r="B22" s="24">
        <f>IF(A22="","",MID("日月火水木金土",WEEKDAY(A22),1))</f>
        <v/>
      </c>
      <c r="C22" s="13" t="n"/>
      <c r="D22" s="6" t="n"/>
      <c r="E22" s="6" t="n"/>
      <c r="F22" s="13" t="n"/>
      <c r="G22" s="6" t="n"/>
      <c r="H22" s="6" t="n"/>
      <c r="I22" s="6" t="n"/>
      <c r="J22" s="6" t="n"/>
      <c r="K22" s="12" t="n"/>
      <c r="L22" s="25" t="n"/>
      <c r="M22" s="25" t="n"/>
      <c r="N22" s="25" t="n"/>
      <c r="O22" s="26">
        <f>IF(COUNT(L22,M22)&lt;2,"",ROUND((MOD(M22-L22,1)-SUM(N22))*24,2))</f>
        <v/>
      </c>
      <c r="P22" s="15" t="n"/>
      <c r="Q22" s="26">
        <f>IF(COUNT(O22,P22)&lt;2,"",O22*P22)</f>
        <v/>
      </c>
      <c r="R22" s="12" t="n"/>
      <c r="S22" s="38" t="n"/>
      <c r="T22" s="6" t="n"/>
      <c r="U22" s="6" t="n"/>
    </row>
    <row r="23" ht="20" customHeight="1">
      <c r="A23" s="42" t="n"/>
      <c r="B23" s="24">
        <f>IF(A23="","",MID("日月火水木金土",WEEKDAY(A23),1))</f>
        <v/>
      </c>
      <c r="C23" s="13" t="n"/>
      <c r="D23" s="6" t="n"/>
      <c r="E23" s="6" t="n"/>
      <c r="F23" s="13" t="n"/>
      <c r="G23" s="6" t="n"/>
      <c r="H23" s="6" t="n"/>
      <c r="I23" s="6" t="n"/>
      <c r="J23" s="6" t="n"/>
      <c r="K23" s="12" t="n"/>
      <c r="L23" s="25" t="n"/>
      <c r="M23" s="25" t="n"/>
      <c r="N23" s="25" t="n"/>
      <c r="O23" s="26">
        <f>IF(COUNT(L23,M23)&lt;2,"",ROUND((MOD(M23-L23,1)-SUM(N23))*24,2))</f>
        <v/>
      </c>
      <c r="P23" s="15" t="n"/>
      <c r="Q23" s="26">
        <f>IF(COUNT(O23,P23)&lt;2,"",O23*P23)</f>
        <v/>
      </c>
      <c r="R23" s="12" t="n"/>
      <c r="S23" s="38" t="n"/>
      <c r="T23" s="6" t="n"/>
      <c r="U23" s="6" t="n"/>
    </row>
    <row r="24" ht="20" customHeight="1">
      <c r="A24" s="42" t="n"/>
      <c r="B24" s="24">
        <f>IF(A24="","",MID("日月火水木金土",WEEKDAY(A24),1))</f>
        <v/>
      </c>
      <c r="C24" s="13" t="n"/>
      <c r="D24" s="6" t="n"/>
      <c r="E24" s="6" t="n"/>
      <c r="F24" s="13" t="n"/>
      <c r="G24" s="6" t="n"/>
      <c r="H24" s="6" t="n"/>
      <c r="I24" s="6" t="n"/>
      <c r="J24" s="6" t="n"/>
      <c r="K24" s="12" t="n"/>
      <c r="L24" s="25" t="n"/>
      <c r="M24" s="25" t="n"/>
      <c r="N24" s="25" t="n"/>
      <c r="O24" s="26">
        <f>IF(COUNT(L24,M24)&lt;2,"",ROUND((MOD(M24-L24,1)-SUM(N24))*24,2))</f>
        <v/>
      </c>
      <c r="P24" s="15" t="n"/>
      <c r="Q24" s="26">
        <f>IF(COUNT(O24,P24)&lt;2,"",O24*P24)</f>
        <v/>
      </c>
      <c r="R24" s="12" t="n"/>
      <c r="S24" s="38" t="n"/>
      <c r="T24" s="6" t="n"/>
      <c r="U24" s="6" t="n"/>
    </row>
    <row r="25" ht="20" customHeight="1">
      <c r="A25" s="42" t="n"/>
      <c r="B25" s="24">
        <f>IF(A25="","",MID("日月火水木金土",WEEKDAY(A25),1))</f>
        <v/>
      </c>
      <c r="C25" s="13" t="n"/>
      <c r="D25" s="6" t="n"/>
      <c r="E25" s="6" t="n"/>
      <c r="F25" s="13" t="n"/>
      <c r="G25" s="6" t="n"/>
      <c r="H25" s="6" t="n"/>
      <c r="I25" s="6" t="n"/>
      <c r="J25" s="6" t="n"/>
      <c r="K25" s="12" t="n"/>
      <c r="L25" s="25" t="n"/>
      <c r="M25" s="25" t="n"/>
      <c r="N25" s="25" t="n"/>
      <c r="O25" s="26">
        <f>IF(COUNT(L25,M25)&lt;2,"",ROUND((MOD(M25-L25,1)-SUM(N25))*24,2))</f>
        <v/>
      </c>
      <c r="P25" s="15" t="n"/>
      <c r="Q25" s="26">
        <f>IF(COUNT(O25,P25)&lt;2,"",O25*P25)</f>
        <v/>
      </c>
      <c r="R25" s="12" t="n"/>
      <c r="S25" s="38" t="n"/>
      <c r="T25" s="6" t="n"/>
      <c r="U25" s="6" t="n"/>
    </row>
    <row r="26" ht="20" customHeight="1">
      <c r="A26" s="42" t="n"/>
      <c r="B26" s="24">
        <f>IF(A26="","",MID("日月火水木金土",WEEKDAY(A26),1))</f>
        <v/>
      </c>
      <c r="C26" s="13" t="n"/>
      <c r="D26" s="6" t="n"/>
      <c r="E26" s="6" t="n"/>
      <c r="F26" s="13" t="n"/>
      <c r="G26" s="6" t="n"/>
      <c r="H26" s="6" t="n"/>
      <c r="I26" s="6" t="n"/>
      <c r="J26" s="6" t="n"/>
      <c r="K26" s="12" t="n"/>
      <c r="L26" s="25" t="n"/>
      <c r="M26" s="25" t="n"/>
      <c r="N26" s="25" t="n"/>
      <c r="O26" s="26">
        <f>IF(COUNT(L26,M26)&lt;2,"",ROUND((MOD(M26-L26,1)-SUM(N26))*24,2))</f>
        <v/>
      </c>
      <c r="P26" s="15" t="n"/>
      <c r="Q26" s="26">
        <f>IF(COUNT(O26,P26)&lt;2,"",O26*P26)</f>
        <v/>
      </c>
      <c r="R26" s="12" t="n"/>
      <c r="S26" s="38" t="n"/>
      <c r="T26" s="6" t="n"/>
      <c r="U26" s="6" t="n"/>
    </row>
    <row r="27" ht="20" customHeight="1">
      <c r="A27" s="42" t="n"/>
      <c r="B27" s="24">
        <f>IF(A27="","",MID("日月火水木金土",WEEKDAY(A27),1))</f>
        <v/>
      </c>
      <c r="C27" s="13" t="n"/>
      <c r="D27" s="6" t="n"/>
      <c r="E27" s="6" t="n"/>
      <c r="F27" s="13" t="n"/>
      <c r="G27" s="6" t="n"/>
      <c r="H27" s="6" t="n"/>
      <c r="I27" s="6" t="n"/>
      <c r="J27" s="6" t="n"/>
      <c r="K27" s="12" t="n"/>
      <c r="L27" s="25" t="n"/>
      <c r="M27" s="25" t="n"/>
      <c r="N27" s="25" t="n"/>
      <c r="O27" s="26">
        <f>IF(COUNT(L27,M27)&lt;2,"",ROUND((MOD(M27-L27,1)-SUM(N27))*24,2))</f>
        <v/>
      </c>
      <c r="P27" s="15" t="n"/>
      <c r="Q27" s="26">
        <f>IF(COUNT(O27,P27)&lt;2,"",O27*P27)</f>
        <v/>
      </c>
      <c r="R27" s="12" t="n"/>
      <c r="S27" s="38" t="n"/>
      <c r="T27" s="6" t="n"/>
      <c r="U27" s="6" t="n"/>
    </row>
    <row r="28" ht="20" customHeight="1">
      <c r="A28" s="42" t="n"/>
      <c r="B28" s="24">
        <f>IF(A28="","",MID("日月火水木金土",WEEKDAY(A28),1))</f>
        <v/>
      </c>
      <c r="C28" s="13" t="n"/>
      <c r="D28" s="6" t="n"/>
      <c r="E28" s="6" t="n"/>
      <c r="F28" s="13" t="n"/>
      <c r="G28" s="6" t="n"/>
      <c r="H28" s="6" t="n"/>
      <c r="I28" s="6" t="n"/>
      <c r="J28" s="6" t="n"/>
      <c r="K28" s="12" t="n"/>
      <c r="L28" s="25" t="n"/>
      <c r="M28" s="25" t="n"/>
      <c r="N28" s="25" t="n"/>
      <c r="O28" s="26">
        <f>IF(COUNT(L28,M28)&lt;2,"",ROUND((MOD(M28-L28,1)-SUM(N28))*24,2))</f>
        <v/>
      </c>
      <c r="P28" s="15" t="n"/>
      <c r="Q28" s="26">
        <f>IF(COUNT(O28,P28)&lt;2,"",O28*P28)</f>
        <v/>
      </c>
      <c r="R28" s="12" t="n"/>
      <c r="S28" s="38" t="n"/>
      <c r="T28" s="6" t="n"/>
      <c r="U28" s="6" t="n"/>
    </row>
    <row r="29" ht="20" customHeight="1">
      <c r="A29" s="42" t="n"/>
      <c r="B29" s="24">
        <f>IF(A29="","",MID("日月火水木金土",WEEKDAY(A29),1))</f>
        <v/>
      </c>
      <c r="C29" s="13" t="n"/>
      <c r="D29" s="6" t="n"/>
      <c r="E29" s="6" t="n"/>
      <c r="F29" s="13" t="n"/>
      <c r="G29" s="6" t="n"/>
      <c r="H29" s="6" t="n"/>
      <c r="I29" s="6" t="n"/>
      <c r="J29" s="6" t="n"/>
      <c r="K29" s="12" t="n"/>
      <c r="L29" s="25" t="n"/>
      <c r="M29" s="25" t="n"/>
      <c r="N29" s="25" t="n"/>
      <c r="O29" s="26">
        <f>IF(COUNT(L29,M29)&lt;2,"",ROUND((MOD(M29-L29,1)-SUM(N29))*24,2))</f>
        <v/>
      </c>
      <c r="P29" s="15" t="n"/>
      <c r="Q29" s="26">
        <f>IF(COUNT(O29,P29)&lt;2,"",O29*P29)</f>
        <v/>
      </c>
      <c r="R29" s="12" t="n"/>
      <c r="S29" s="38" t="n"/>
      <c r="T29" s="6" t="n"/>
      <c r="U29" s="6" t="n"/>
    </row>
    <row r="30" ht="20" customHeight="1">
      <c r="A30" s="42" t="n"/>
      <c r="B30" s="24">
        <f>IF(A30="","",MID("日月火水木金土",WEEKDAY(A30),1))</f>
        <v/>
      </c>
      <c r="C30" s="13" t="n"/>
      <c r="D30" s="6" t="n"/>
      <c r="E30" s="6" t="n"/>
      <c r="F30" s="13" t="n"/>
      <c r="G30" s="6" t="n"/>
      <c r="H30" s="6" t="n"/>
      <c r="I30" s="6" t="n"/>
      <c r="J30" s="6" t="n"/>
      <c r="K30" s="12" t="n"/>
      <c r="L30" s="25" t="n"/>
      <c r="M30" s="25" t="n"/>
      <c r="N30" s="25" t="n"/>
      <c r="O30" s="26">
        <f>IF(COUNT(L30,M30)&lt;2,"",ROUND((MOD(M30-L30,1)-SUM(N30))*24,2))</f>
        <v/>
      </c>
      <c r="P30" s="15" t="n"/>
      <c r="Q30" s="26">
        <f>IF(COUNT(O30,P30)&lt;2,"",O30*P30)</f>
        <v/>
      </c>
      <c r="R30" s="12" t="n"/>
      <c r="S30" s="38" t="n"/>
      <c r="T30" s="6" t="n"/>
      <c r="U30" s="6" t="n"/>
    </row>
    <row r="31" ht="20" customHeight="1">
      <c r="A31" s="42" t="n"/>
      <c r="B31" s="24">
        <f>IF(A31="","",MID("日月火水木金土",WEEKDAY(A31),1))</f>
        <v/>
      </c>
      <c r="C31" s="13" t="n"/>
      <c r="D31" s="6" t="n"/>
      <c r="E31" s="6" t="n"/>
      <c r="F31" s="13" t="n"/>
      <c r="G31" s="6" t="n"/>
      <c r="H31" s="6" t="n"/>
      <c r="I31" s="6" t="n"/>
      <c r="J31" s="6" t="n"/>
      <c r="K31" s="12" t="n"/>
      <c r="L31" s="25" t="n"/>
      <c r="M31" s="25" t="n"/>
      <c r="N31" s="25" t="n"/>
      <c r="O31" s="26">
        <f>IF(COUNT(L31,M31)&lt;2,"",ROUND((MOD(M31-L31,1)-SUM(N31))*24,2))</f>
        <v/>
      </c>
      <c r="P31" s="15" t="n"/>
      <c r="Q31" s="26">
        <f>IF(COUNT(O31,P31)&lt;2,"",O31*P31)</f>
        <v/>
      </c>
      <c r="R31" s="12" t="n"/>
      <c r="S31" s="38" t="n"/>
      <c r="T31" s="6" t="n"/>
      <c r="U31" s="6" t="n"/>
    </row>
    <row r="32" ht="20" customHeight="1">
      <c r="A32" s="42" t="n"/>
      <c r="B32" s="24">
        <f>IF(A32="","",MID("日月火水木金土",WEEKDAY(A32),1))</f>
        <v/>
      </c>
      <c r="C32" s="13" t="n"/>
      <c r="D32" s="6" t="n"/>
      <c r="E32" s="6" t="n"/>
      <c r="F32" s="13" t="n"/>
      <c r="G32" s="6" t="n"/>
      <c r="H32" s="6" t="n"/>
      <c r="I32" s="6" t="n"/>
      <c r="J32" s="6" t="n"/>
      <c r="K32" s="12" t="n"/>
      <c r="L32" s="25" t="n"/>
      <c r="M32" s="25" t="n"/>
      <c r="N32" s="25" t="n"/>
      <c r="O32" s="26">
        <f>IF(COUNT(L32,M32)&lt;2,"",ROUND((MOD(M32-L32,1)-SUM(N32))*24,2))</f>
        <v/>
      </c>
      <c r="P32" s="15" t="n"/>
      <c r="Q32" s="26">
        <f>IF(COUNT(O32,P32)&lt;2,"",O32*P32)</f>
        <v/>
      </c>
      <c r="R32" s="12" t="n"/>
      <c r="S32" s="38" t="n"/>
      <c r="T32" s="6" t="n"/>
      <c r="U32" s="6" t="n"/>
    </row>
    <row r="33" ht="20" customHeight="1">
      <c r="A33" s="42" t="n"/>
      <c r="B33" s="24">
        <f>IF(A33="","",MID("日月火水木金土",WEEKDAY(A33),1))</f>
        <v/>
      </c>
      <c r="C33" s="13" t="n"/>
      <c r="D33" s="6" t="n"/>
      <c r="E33" s="6" t="n"/>
      <c r="F33" s="13" t="n"/>
      <c r="G33" s="6" t="n"/>
      <c r="H33" s="6" t="n"/>
      <c r="I33" s="6" t="n"/>
      <c r="J33" s="6" t="n"/>
      <c r="K33" s="12" t="n"/>
      <c r="L33" s="25" t="n"/>
      <c r="M33" s="25" t="n"/>
      <c r="N33" s="25" t="n"/>
      <c r="O33" s="26">
        <f>IF(COUNT(L33,M33)&lt;2,"",ROUND((MOD(M33-L33,1)-SUM(N33))*24,2))</f>
        <v/>
      </c>
      <c r="P33" s="15" t="n"/>
      <c r="Q33" s="26">
        <f>IF(COUNT(O33,P33)&lt;2,"",O33*P33)</f>
        <v/>
      </c>
      <c r="R33" s="12" t="n"/>
      <c r="S33" s="38" t="n"/>
      <c r="T33" s="6" t="n"/>
      <c r="U33" s="6" t="n"/>
    </row>
    <row r="34" ht="20" customHeight="1">
      <c r="A34" s="42" t="n"/>
      <c r="B34" s="24">
        <f>IF(A34="","",MID("日月火水木金土",WEEKDAY(A34),1))</f>
        <v/>
      </c>
      <c r="C34" s="13" t="n"/>
      <c r="D34" s="6" t="n"/>
      <c r="E34" s="6" t="n"/>
      <c r="F34" s="13" t="n"/>
      <c r="G34" s="6" t="n"/>
      <c r="H34" s="6" t="n"/>
      <c r="I34" s="6" t="n"/>
      <c r="J34" s="6" t="n"/>
      <c r="K34" s="12" t="n"/>
      <c r="L34" s="25" t="n"/>
      <c r="M34" s="25" t="n"/>
      <c r="N34" s="25" t="n"/>
      <c r="O34" s="26">
        <f>IF(COUNT(L34,M34)&lt;2,"",ROUND((MOD(M34-L34,1)-SUM(N34))*24,2))</f>
        <v/>
      </c>
      <c r="P34" s="15" t="n"/>
      <c r="Q34" s="26">
        <f>IF(COUNT(O34,P34)&lt;2,"",O34*P34)</f>
        <v/>
      </c>
      <c r="R34" s="12" t="n"/>
      <c r="S34" s="38" t="n"/>
      <c r="T34" s="6" t="n"/>
      <c r="U34" s="6" t="n"/>
    </row>
    <row r="35" ht="20" customHeight="1">
      <c r="A35" s="42" t="n"/>
      <c r="B35" s="24">
        <f>IF(A35="","",MID("日月火水木金土",WEEKDAY(A35),1))</f>
        <v/>
      </c>
      <c r="C35" s="13" t="n"/>
      <c r="D35" s="6" t="n"/>
      <c r="E35" s="6" t="n"/>
      <c r="F35" s="13" t="n"/>
      <c r="G35" s="6" t="n"/>
      <c r="H35" s="6" t="n"/>
      <c r="I35" s="6" t="n"/>
      <c r="J35" s="6" t="n"/>
      <c r="K35" s="12" t="n"/>
      <c r="L35" s="25" t="n"/>
      <c r="M35" s="25" t="n"/>
      <c r="N35" s="25" t="n"/>
      <c r="O35" s="26">
        <f>IF(COUNT(L35,M35)&lt;2,"",ROUND((MOD(M35-L35,1)-SUM(N35))*24,2))</f>
        <v/>
      </c>
      <c r="P35" s="15" t="n"/>
      <c r="Q35" s="26">
        <f>IF(COUNT(O35,P35)&lt;2,"",O35*P35)</f>
        <v/>
      </c>
      <c r="R35" s="12" t="n"/>
      <c r="S35" s="38" t="n"/>
      <c r="T35" s="6" t="n"/>
      <c r="U35" s="6" t="n"/>
    </row>
    <row r="36" ht="20" customHeight="1">
      <c r="A36" s="42" t="n"/>
      <c r="B36" s="24">
        <f>IF(A36="","",MID("日月火水木金土",WEEKDAY(A36),1))</f>
        <v/>
      </c>
      <c r="C36" s="13" t="n"/>
      <c r="D36" s="6" t="n"/>
      <c r="E36" s="6" t="n"/>
      <c r="F36" s="13" t="n"/>
      <c r="G36" s="6" t="n"/>
      <c r="H36" s="6" t="n"/>
      <c r="I36" s="6" t="n"/>
      <c r="J36" s="6" t="n"/>
      <c r="K36" s="12" t="n"/>
      <c r="L36" s="25" t="n"/>
      <c r="M36" s="25" t="n"/>
      <c r="N36" s="25" t="n"/>
      <c r="O36" s="26">
        <f>IF(COUNT(L36,M36)&lt;2,"",ROUND((MOD(M36-L36,1)-SUM(N36))*24,2))</f>
        <v/>
      </c>
      <c r="P36" s="15" t="n"/>
      <c r="Q36" s="26">
        <f>IF(COUNT(O36,P36)&lt;2,"",O36*P36)</f>
        <v/>
      </c>
      <c r="R36" s="12" t="n"/>
      <c r="S36" s="38" t="n"/>
      <c r="T36" s="6" t="n"/>
      <c r="U36" s="6" t="n"/>
    </row>
    <row r="37" ht="20" customHeight="1">
      <c r="A37" s="42" t="n"/>
      <c r="B37" s="24">
        <f>IF(A37="","",MID("日月火水木金土",WEEKDAY(A37),1))</f>
        <v/>
      </c>
      <c r="C37" s="13" t="n"/>
      <c r="D37" s="6" t="n"/>
      <c r="E37" s="6" t="n"/>
      <c r="F37" s="13" t="n"/>
      <c r="G37" s="6" t="n"/>
      <c r="H37" s="6" t="n"/>
      <c r="I37" s="6" t="n"/>
      <c r="J37" s="6" t="n"/>
      <c r="K37" s="12" t="n"/>
      <c r="L37" s="25" t="n"/>
      <c r="M37" s="25" t="n"/>
      <c r="N37" s="25" t="n"/>
      <c r="O37" s="26">
        <f>IF(COUNT(L37,M37)&lt;2,"",ROUND((MOD(M37-L37,1)-SUM(N37))*24,2))</f>
        <v/>
      </c>
      <c r="P37" s="15" t="n"/>
      <c r="Q37" s="26">
        <f>IF(COUNT(O37,P37)&lt;2,"",O37*P37)</f>
        <v/>
      </c>
      <c r="R37" s="12" t="n"/>
      <c r="S37" s="38" t="n"/>
      <c r="T37" s="6" t="n"/>
      <c r="U37" s="6" t="n"/>
    </row>
    <row r="38" ht="20" customHeight="1">
      <c r="A38" s="42" t="n"/>
      <c r="B38" s="24">
        <f>IF(A38="","",MID("日月火水木金土",WEEKDAY(A38),1))</f>
        <v/>
      </c>
      <c r="C38" s="13" t="n"/>
      <c r="D38" s="6" t="n"/>
      <c r="E38" s="6" t="n"/>
      <c r="F38" s="13" t="n"/>
      <c r="G38" s="6" t="n"/>
      <c r="H38" s="6" t="n"/>
      <c r="I38" s="6" t="n"/>
      <c r="J38" s="6" t="n"/>
      <c r="K38" s="12" t="n"/>
      <c r="L38" s="25" t="n"/>
      <c r="M38" s="25" t="n"/>
      <c r="N38" s="25" t="n"/>
      <c r="O38" s="26">
        <f>IF(COUNT(L38,M38)&lt;2,"",ROUND((MOD(M38-L38,1)-SUM(N38))*24,2))</f>
        <v/>
      </c>
      <c r="P38" s="15" t="n"/>
      <c r="Q38" s="26">
        <f>IF(COUNT(O38,P38)&lt;2,"",O38*P38)</f>
        <v/>
      </c>
      <c r="R38" s="12" t="n"/>
      <c r="S38" s="38" t="n"/>
      <c r="T38" s="6" t="n"/>
      <c r="U38" s="6" t="n"/>
    </row>
    <row r="39" ht="20" customHeight="1">
      <c r="A39" s="42" t="n"/>
      <c r="B39" s="24">
        <f>IF(A39="","",MID("日月火水木金土",WEEKDAY(A39),1))</f>
        <v/>
      </c>
      <c r="C39" s="13" t="n"/>
      <c r="D39" s="6" t="n"/>
      <c r="E39" s="6" t="n"/>
      <c r="F39" s="13" t="n"/>
      <c r="G39" s="6" t="n"/>
      <c r="H39" s="6" t="n"/>
      <c r="I39" s="6" t="n"/>
      <c r="J39" s="6" t="n"/>
      <c r="K39" s="12" t="n"/>
      <c r="L39" s="25" t="n"/>
      <c r="M39" s="25" t="n"/>
      <c r="N39" s="25" t="n"/>
      <c r="O39" s="26">
        <f>IF(COUNT(L39,M39)&lt;2,"",ROUND((MOD(M39-L39,1)-SUM(N39))*24,2))</f>
        <v/>
      </c>
      <c r="P39" s="15" t="n"/>
      <c r="Q39" s="26">
        <f>IF(COUNT(O39,P39)&lt;2,"",O39*P39)</f>
        <v/>
      </c>
      <c r="R39" s="12" t="n"/>
      <c r="S39" s="38" t="n"/>
      <c r="T39" s="6" t="n"/>
      <c r="U39" s="6" t="n"/>
    </row>
    <row r="40" ht="20" customHeight="1">
      <c r="A40" s="42" t="n"/>
      <c r="B40" s="24">
        <f>IF(A40="","",MID("日月火水木金土",WEEKDAY(A40),1))</f>
        <v/>
      </c>
      <c r="C40" s="13" t="n"/>
      <c r="D40" s="6" t="n"/>
      <c r="E40" s="6" t="n"/>
      <c r="F40" s="13" t="n"/>
      <c r="G40" s="6" t="n"/>
      <c r="H40" s="6" t="n"/>
      <c r="I40" s="6" t="n"/>
      <c r="J40" s="6" t="n"/>
      <c r="K40" s="12" t="n"/>
      <c r="L40" s="25" t="n"/>
      <c r="M40" s="25" t="n"/>
      <c r="N40" s="25" t="n"/>
      <c r="O40" s="26">
        <f>IF(COUNT(L40,M40)&lt;2,"",ROUND((MOD(M40-L40,1)-SUM(N40))*24,2))</f>
        <v/>
      </c>
      <c r="P40" s="15" t="n"/>
      <c r="Q40" s="26">
        <f>IF(COUNT(O40,P40)&lt;2,"",O40*P40)</f>
        <v/>
      </c>
      <c r="R40" s="12" t="n"/>
      <c r="S40" s="38" t="n"/>
      <c r="T40" s="6" t="n"/>
      <c r="U40" s="6" t="n"/>
    </row>
    <row r="41" ht="20" customHeight="1">
      <c r="A41" s="42" t="n"/>
      <c r="B41" s="24">
        <f>IF(A41="","",MID("日月火水木金土",WEEKDAY(A41),1))</f>
        <v/>
      </c>
      <c r="C41" s="13" t="n"/>
      <c r="D41" s="6" t="n"/>
      <c r="E41" s="6" t="n"/>
      <c r="F41" s="13" t="n"/>
      <c r="G41" s="6" t="n"/>
      <c r="H41" s="6" t="n"/>
      <c r="I41" s="6" t="n"/>
      <c r="J41" s="6" t="n"/>
      <c r="K41" s="12" t="n"/>
      <c r="L41" s="25" t="n"/>
      <c r="M41" s="25" t="n"/>
      <c r="N41" s="25" t="n"/>
      <c r="O41" s="26">
        <f>IF(COUNT(L41,M41)&lt;2,"",ROUND((MOD(M41-L41,1)-SUM(N41))*24,2))</f>
        <v/>
      </c>
      <c r="P41" s="15" t="n"/>
      <c r="Q41" s="26">
        <f>IF(COUNT(O41,P41)&lt;2,"",O41*P41)</f>
        <v/>
      </c>
      <c r="R41" s="12" t="n"/>
      <c r="S41" s="38" t="n"/>
      <c r="T41" s="6" t="n"/>
      <c r="U41" s="6" t="n"/>
    </row>
    <row r="42" ht="20" customHeight="1">
      <c r="A42" s="42" t="n"/>
      <c r="B42" s="24">
        <f>IF(A42="","",MID("日月火水木金土",WEEKDAY(A42),1))</f>
        <v/>
      </c>
      <c r="C42" s="13" t="n"/>
      <c r="D42" s="6" t="n"/>
      <c r="E42" s="6" t="n"/>
      <c r="F42" s="13" t="n"/>
      <c r="G42" s="6" t="n"/>
      <c r="H42" s="6" t="n"/>
      <c r="I42" s="6" t="n"/>
      <c r="J42" s="6" t="n"/>
      <c r="K42" s="12" t="n"/>
      <c r="L42" s="25" t="n"/>
      <c r="M42" s="25" t="n"/>
      <c r="N42" s="25" t="n"/>
      <c r="O42" s="26">
        <f>IF(COUNT(L42,M42)&lt;2,"",ROUND((MOD(M42-L42,1)-SUM(N42))*24,2))</f>
        <v/>
      </c>
      <c r="P42" s="15" t="n"/>
      <c r="Q42" s="26">
        <f>IF(COUNT(O42,P42)&lt;2,"",O42*P42)</f>
        <v/>
      </c>
      <c r="R42" s="12" t="n"/>
      <c r="S42" s="38" t="n"/>
      <c r="T42" s="6" t="n"/>
      <c r="U42" s="6" t="n"/>
    </row>
    <row r="43" ht="20" customHeight="1">
      <c r="A43" s="42" t="n"/>
      <c r="B43" s="24">
        <f>IF(A43="","",MID("日月火水木金土",WEEKDAY(A43),1))</f>
        <v/>
      </c>
      <c r="C43" s="13" t="n"/>
      <c r="D43" s="6" t="n"/>
      <c r="E43" s="6" t="n"/>
      <c r="F43" s="13" t="n"/>
      <c r="G43" s="6" t="n"/>
      <c r="H43" s="6" t="n"/>
      <c r="I43" s="6" t="n"/>
      <c r="J43" s="6" t="n"/>
      <c r="K43" s="12" t="n"/>
      <c r="L43" s="25" t="n"/>
      <c r="M43" s="25" t="n"/>
      <c r="N43" s="25" t="n"/>
      <c r="O43" s="26">
        <f>IF(COUNT(L43,M43)&lt;2,"",ROUND((MOD(M43-L43,1)-SUM(N43))*24,2))</f>
        <v/>
      </c>
      <c r="P43" s="15" t="n"/>
      <c r="Q43" s="26">
        <f>IF(COUNT(O43,P43)&lt;2,"",O43*P43)</f>
        <v/>
      </c>
      <c r="R43" s="12" t="n"/>
      <c r="S43" s="38" t="n"/>
      <c r="T43" s="6" t="n"/>
      <c r="U43" s="6" t="n"/>
    </row>
    <row r="44" ht="20" customHeight="1">
      <c r="A44" s="42" t="n"/>
      <c r="B44" s="24">
        <f>IF(A44="","",MID("日月火水木金土",WEEKDAY(A44),1))</f>
        <v/>
      </c>
      <c r="C44" s="13" t="n"/>
      <c r="D44" s="6" t="n"/>
      <c r="E44" s="6" t="n"/>
      <c r="F44" s="13" t="n"/>
      <c r="G44" s="6" t="n"/>
      <c r="H44" s="6" t="n"/>
      <c r="I44" s="6" t="n"/>
      <c r="J44" s="6" t="n"/>
      <c r="K44" s="12" t="n"/>
      <c r="L44" s="25" t="n"/>
      <c r="M44" s="25" t="n"/>
      <c r="N44" s="25" t="n"/>
      <c r="O44" s="26">
        <f>IF(COUNT(L44,M44)&lt;2,"",ROUND((MOD(M44-L44,1)-SUM(N44))*24,2))</f>
        <v/>
      </c>
      <c r="P44" s="15" t="n"/>
      <c r="Q44" s="26">
        <f>IF(COUNT(O44,P44)&lt;2,"",O44*P44)</f>
        <v/>
      </c>
      <c r="R44" s="12" t="n"/>
      <c r="S44" s="38" t="n"/>
      <c r="T44" s="6" t="n"/>
      <c r="U44" s="6" t="n"/>
    </row>
    <row r="45" ht="20" customHeight="1">
      <c r="A45" s="42" t="n"/>
      <c r="B45" s="24">
        <f>IF(A45="","",MID("日月火水木金土",WEEKDAY(A45),1))</f>
        <v/>
      </c>
      <c r="C45" s="13" t="n"/>
      <c r="D45" s="6" t="n"/>
      <c r="E45" s="6" t="n"/>
      <c r="F45" s="13" t="n"/>
      <c r="G45" s="6" t="n"/>
      <c r="H45" s="6" t="n"/>
      <c r="I45" s="6" t="n"/>
      <c r="J45" s="6" t="n"/>
      <c r="K45" s="12" t="n"/>
      <c r="L45" s="25" t="n"/>
      <c r="M45" s="25" t="n"/>
      <c r="N45" s="25" t="n"/>
      <c r="O45" s="26">
        <f>IF(COUNT(L45,M45)&lt;2,"",ROUND((MOD(M45-L45,1)-SUM(N45))*24,2))</f>
        <v/>
      </c>
      <c r="P45" s="15" t="n"/>
      <c r="Q45" s="26">
        <f>IF(COUNT(O45,P45)&lt;2,"",O45*P45)</f>
        <v/>
      </c>
      <c r="R45" s="12" t="n"/>
      <c r="S45" s="38" t="n"/>
      <c r="T45" s="6" t="n"/>
      <c r="U45" s="6" t="n"/>
    </row>
    <row r="46" ht="20" customHeight="1">
      <c r="A46" s="42" t="n"/>
      <c r="B46" s="24">
        <f>IF(A46="","",MID("日月火水木金土",WEEKDAY(A46),1))</f>
        <v/>
      </c>
      <c r="C46" s="13" t="n"/>
      <c r="D46" s="6" t="n"/>
      <c r="E46" s="6" t="n"/>
      <c r="F46" s="13" t="n"/>
      <c r="G46" s="6" t="n"/>
      <c r="H46" s="6" t="n"/>
      <c r="I46" s="6" t="n"/>
      <c r="J46" s="6" t="n"/>
      <c r="K46" s="12" t="n"/>
      <c r="L46" s="25" t="n"/>
      <c r="M46" s="25" t="n"/>
      <c r="N46" s="25" t="n"/>
      <c r="O46" s="26">
        <f>IF(COUNT(L46,M46)&lt;2,"",ROUND((MOD(M46-L46,1)-SUM(N46))*24,2))</f>
        <v/>
      </c>
      <c r="P46" s="15" t="n"/>
      <c r="Q46" s="26">
        <f>IF(COUNT(O46,P46)&lt;2,"",O46*P46)</f>
        <v/>
      </c>
      <c r="R46" s="12" t="n"/>
      <c r="S46" s="38" t="n"/>
      <c r="T46" s="6" t="n"/>
      <c r="U46" s="6" t="n"/>
    </row>
    <row r="47" ht="20" customHeight="1">
      <c r="A47" s="42" t="n"/>
      <c r="B47" s="24">
        <f>IF(A47="","",MID("日月火水木金土",WEEKDAY(A47),1))</f>
        <v/>
      </c>
      <c r="C47" s="13" t="n"/>
      <c r="D47" s="6" t="n"/>
      <c r="E47" s="6" t="n"/>
      <c r="F47" s="13" t="n"/>
      <c r="G47" s="6" t="n"/>
      <c r="H47" s="6" t="n"/>
      <c r="I47" s="6" t="n"/>
      <c r="J47" s="6" t="n"/>
      <c r="K47" s="12" t="n"/>
      <c r="L47" s="25" t="n"/>
      <c r="M47" s="25" t="n"/>
      <c r="N47" s="25" t="n"/>
      <c r="O47" s="26">
        <f>IF(COUNT(L47,M47)&lt;2,"",ROUND((MOD(M47-L47,1)-SUM(N47))*24,2))</f>
        <v/>
      </c>
      <c r="P47" s="15" t="n"/>
      <c r="Q47" s="26">
        <f>IF(COUNT(O47,P47)&lt;2,"",O47*P47)</f>
        <v/>
      </c>
      <c r="R47" s="12" t="n"/>
      <c r="S47" s="38" t="n"/>
      <c r="T47" s="6" t="n"/>
      <c r="U47" s="6" t="n"/>
    </row>
    <row r="48" ht="20" customHeight="1">
      <c r="A48" s="42" t="n"/>
      <c r="B48" s="24">
        <f>IF(A48="","",MID("日月火水木金土",WEEKDAY(A48),1))</f>
        <v/>
      </c>
      <c r="C48" s="13" t="n"/>
      <c r="D48" s="6" t="n"/>
      <c r="E48" s="6" t="n"/>
      <c r="F48" s="13" t="n"/>
      <c r="G48" s="6" t="n"/>
      <c r="H48" s="6" t="n"/>
      <c r="I48" s="6" t="n"/>
      <c r="J48" s="6" t="n"/>
      <c r="K48" s="12" t="n"/>
      <c r="L48" s="25" t="n"/>
      <c r="M48" s="25" t="n"/>
      <c r="N48" s="25" t="n"/>
      <c r="O48" s="26">
        <f>IF(COUNT(L48,M48)&lt;2,"",ROUND((MOD(M48-L48,1)-SUM(N48))*24,2))</f>
        <v/>
      </c>
      <c r="P48" s="15" t="n"/>
      <c r="Q48" s="26">
        <f>IF(COUNT(O48,P48)&lt;2,"",O48*P48)</f>
        <v/>
      </c>
      <c r="R48" s="12" t="n"/>
      <c r="S48" s="38" t="n"/>
      <c r="T48" s="6" t="n"/>
      <c r="U48" s="6" t="n"/>
    </row>
    <row r="49" ht="20" customHeight="1">
      <c r="A49" s="42" t="n"/>
      <c r="B49" s="24">
        <f>IF(A49="","",MID("日月火水木金土",WEEKDAY(A49),1))</f>
        <v/>
      </c>
      <c r="C49" s="13" t="n"/>
      <c r="D49" s="6" t="n"/>
      <c r="E49" s="6" t="n"/>
      <c r="F49" s="13" t="n"/>
      <c r="G49" s="6" t="n"/>
      <c r="H49" s="6" t="n"/>
      <c r="I49" s="6" t="n"/>
      <c r="J49" s="6" t="n"/>
      <c r="K49" s="12" t="n"/>
      <c r="L49" s="25" t="n"/>
      <c r="M49" s="25" t="n"/>
      <c r="N49" s="25" t="n"/>
      <c r="O49" s="26">
        <f>IF(COUNT(L49,M49)&lt;2,"",ROUND((MOD(M49-L49,1)-SUM(N49))*24,2))</f>
        <v/>
      </c>
      <c r="P49" s="15" t="n"/>
      <c r="Q49" s="26">
        <f>IF(COUNT(O49,P49)&lt;2,"",O49*P49)</f>
        <v/>
      </c>
      <c r="R49" s="12" t="n"/>
      <c r="S49" s="38" t="n"/>
      <c r="T49" s="6" t="n"/>
      <c r="U49" s="6" t="n"/>
    </row>
    <row r="50" ht="20" customHeight="1">
      <c r="A50" s="42" t="n"/>
      <c r="B50" s="24">
        <f>IF(A50="","",MID("日月火水木金土",WEEKDAY(A50),1))</f>
        <v/>
      </c>
      <c r="C50" s="13" t="n"/>
      <c r="D50" s="6" t="n"/>
      <c r="E50" s="6" t="n"/>
      <c r="F50" s="13" t="n"/>
      <c r="G50" s="6" t="n"/>
      <c r="H50" s="6" t="n"/>
      <c r="I50" s="6" t="n"/>
      <c r="J50" s="6" t="n"/>
      <c r="K50" s="12" t="n"/>
      <c r="L50" s="25" t="n"/>
      <c r="M50" s="25" t="n"/>
      <c r="N50" s="25" t="n"/>
      <c r="O50" s="26">
        <f>IF(COUNT(L50,M50)&lt;2,"",ROUND((MOD(M50-L50,1)-SUM(N50))*24,2))</f>
        <v/>
      </c>
      <c r="P50" s="15" t="n"/>
      <c r="Q50" s="26">
        <f>IF(COUNT(O50,P50)&lt;2,"",O50*P50)</f>
        <v/>
      </c>
      <c r="R50" s="12" t="n"/>
      <c r="S50" s="38" t="n"/>
      <c r="T50" s="6" t="n"/>
      <c r="U50" s="6" t="n"/>
    </row>
    <row r="51" ht="20" customHeight="1">
      <c r="A51" s="42" t="n"/>
      <c r="B51" s="24">
        <f>IF(A51="","",MID("日月火水木金土",WEEKDAY(A51),1))</f>
        <v/>
      </c>
      <c r="C51" s="13" t="n"/>
      <c r="D51" s="6" t="n"/>
      <c r="E51" s="6" t="n"/>
      <c r="F51" s="13" t="n"/>
      <c r="G51" s="6" t="n"/>
      <c r="H51" s="6" t="n"/>
      <c r="I51" s="6" t="n"/>
      <c r="J51" s="6" t="n"/>
      <c r="K51" s="12" t="n"/>
      <c r="L51" s="25" t="n"/>
      <c r="M51" s="25" t="n"/>
      <c r="N51" s="25" t="n"/>
      <c r="O51" s="26">
        <f>IF(COUNT(L51,M51)&lt;2,"",ROUND((MOD(M51-L51,1)-SUM(N51))*24,2))</f>
        <v/>
      </c>
      <c r="P51" s="15" t="n"/>
      <c r="Q51" s="26">
        <f>IF(COUNT(O51,P51)&lt;2,"",O51*P51)</f>
        <v/>
      </c>
      <c r="R51" s="12" t="n"/>
      <c r="S51" s="38" t="n"/>
      <c r="T51" s="6" t="n"/>
      <c r="U51" s="6" t="n"/>
    </row>
    <row r="52" ht="20" customHeight="1">
      <c r="A52" s="42" t="n"/>
      <c r="B52" s="24">
        <f>IF(A52="","",MID("日月火水木金土",WEEKDAY(A52),1))</f>
        <v/>
      </c>
      <c r="C52" s="13" t="n"/>
      <c r="D52" s="6" t="n"/>
      <c r="E52" s="6" t="n"/>
      <c r="F52" s="13" t="n"/>
      <c r="G52" s="6" t="n"/>
      <c r="H52" s="6" t="n"/>
      <c r="I52" s="6" t="n"/>
      <c r="J52" s="6" t="n"/>
      <c r="K52" s="12" t="n"/>
      <c r="L52" s="25" t="n"/>
      <c r="M52" s="25" t="n"/>
      <c r="N52" s="25" t="n"/>
      <c r="O52" s="26">
        <f>IF(COUNT(L52,M52)&lt;2,"",ROUND((MOD(M52-L52,1)-SUM(N52))*24,2))</f>
        <v/>
      </c>
      <c r="P52" s="15" t="n"/>
      <c r="Q52" s="26">
        <f>IF(COUNT(O52,P52)&lt;2,"",O52*P52)</f>
        <v/>
      </c>
      <c r="R52" s="12" t="n"/>
      <c r="S52" s="38" t="n"/>
      <c r="T52" s="6" t="n"/>
      <c r="U52" s="6" t="n"/>
    </row>
    <row r="53" ht="20" customHeight="1">
      <c r="A53" s="42" t="n"/>
      <c r="B53" s="24">
        <f>IF(A53="","",MID("日月火水木金土",WEEKDAY(A53),1))</f>
        <v/>
      </c>
      <c r="C53" s="13" t="n"/>
      <c r="D53" s="6" t="n"/>
      <c r="E53" s="6" t="n"/>
      <c r="F53" s="13" t="n"/>
      <c r="G53" s="6" t="n"/>
      <c r="H53" s="6" t="n"/>
      <c r="I53" s="6" t="n"/>
      <c r="J53" s="6" t="n"/>
      <c r="K53" s="12" t="n"/>
      <c r="L53" s="25" t="n"/>
      <c r="M53" s="25" t="n"/>
      <c r="N53" s="25" t="n"/>
      <c r="O53" s="26">
        <f>IF(COUNT(L53,M53)&lt;2,"",ROUND((MOD(M53-L53,1)-SUM(N53))*24,2))</f>
        <v/>
      </c>
      <c r="P53" s="15" t="n"/>
      <c r="Q53" s="26">
        <f>IF(COUNT(O53,P53)&lt;2,"",O53*P53)</f>
        <v/>
      </c>
      <c r="R53" s="12" t="n"/>
      <c r="S53" s="38" t="n"/>
      <c r="T53" s="6" t="n"/>
      <c r="U53" s="6" t="n"/>
    </row>
    <row r="54" ht="20" customHeight="1">
      <c r="A54" s="42" t="n"/>
      <c r="B54" s="24">
        <f>IF(A54="","",MID("日月火水木金土",WEEKDAY(A54),1))</f>
        <v/>
      </c>
      <c r="C54" s="13" t="n"/>
      <c r="D54" s="6" t="n"/>
      <c r="E54" s="6" t="n"/>
      <c r="F54" s="13" t="n"/>
      <c r="G54" s="6" t="n"/>
      <c r="H54" s="6" t="n"/>
      <c r="I54" s="6" t="n"/>
      <c r="J54" s="6" t="n"/>
      <c r="K54" s="12" t="n"/>
      <c r="L54" s="25" t="n"/>
      <c r="M54" s="25" t="n"/>
      <c r="N54" s="25" t="n"/>
      <c r="O54" s="26">
        <f>IF(COUNT(L54,M54)&lt;2,"",ROUND((MOD(M54-L54,1)-SUM(N54))*24,2))</f>
        <v/>
      </c>
      <c r="P54" s="15" t="n"/>
      <c r="Q54" s="26">
        <f>IF(COUNT(O54,P54)&lt;2,"",O54*P54)</f>
        <v/>
      </c>
      <c r="R54" s="12" t="n"/>
      <c r="S54" s="38" t="n"/>
      <c r="T54" s="6" t="n"/>
      <c r="U54" s="6" t="n"/>
    </row>
    <row r="55" ht="20" customHeight="1">
      <c r="A55" s="42" t="n"/>
      <c r="B55" s="24">
        <f>IF(A55="","",MID("日月火水木金土",WEEKDAY(A55),1))</f>
        <v/>
      </c>
      <c r="C55" s="13" t="n"/>
      <c r="D55" s="6" t="n"/>
      <c r="E55" s="6" t="n"/>
      <c r="F55" s="13" t="n"/>
      <c r="G55" s="6" t="n"/>
      <c r="H55" s="6" t="n"/>
      <c r="I55" s="6" t="n"/>
      <c r="J55" s="6" t="n"/>
      <c r="K55" s="12" t="n"/>
      <c r="L55" s="25" t="n"/>
      <c r="M55" s="25" t="n"/>
      <c r="N55" s="25" t="n"/>
      <c r="O55" s="26">
        <f>IF(COUNT(L55,M55)&lt;2,"",ROUND((MOD(M55-L55,1)-SUM(N55))*24,2))</f>
        <v/>
      </c>
      <c r="P55" s="15" t="n"/>
      <c r="Q55" s="26">
        <f>IF(COUNT(O55,P55)&lt;2,"",O55*P55)</f>
        <v/>
      </c>
      <c r="R55" s="12" t="n"/>
      <c r="S55" s="38" t="n"/>
      <c r="T55" s="6" t="n"/>
      <c r="U55" s="6" t="n"/>
    </row>
    <row r="56" ht="22" customHeight="1">
      <c r="A56" s="28" t="inlineStr">
        <is>
          <t>合計</t>
        </is>
      </c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29">
        <f>IF(COUNT(O6:O55)=0,"",SUM(O6:O55))</f>
        <v/>
      </c>
      <c r="P56" s="32" t="n"/>
      <c r="Q56" s="29">
        <f>IF(COUNT(Q6:Q55)=0,"",SUM(Q6:Q55))</f>
        <v/>
      </c>
      <c r="R56" s="32" t="n"/>
      <c r="S56" s="4" t="n"/>
      <c r="T56" s="4" t="n"/>
      <c r="U56" s="4" t="n"/>
    </row>
    <row r="57" ht="16" customHeight="1">
      <c r="A57" s="18" t="inlineStr">
        <is>
          <t>1件の作業を1行に書きます（1日に3件なら3行）。日付は「10/22」の形で入れます。開始・終了・休憩は「9:00」「1:00」の形で入れます。</t>
        </is>
      </c>
    </row>
    <row r="58" ht="16" customHeight="1">
      <c r="A58" s="18" t="inlineStr">
        <is>
          <t>時間＝終了−開始−休憩、延べ時間＝時間×人数。区分は一覧（点検・修理・交換・清掃・保守・その他）、状況は一覧（完了・未完了）から選べます。</t>
        </is>
      </c>
    </row>
    <row r="59" ht="16" customHeight="1">
      <c r="A59" s="18" t="inlineStr">
        <is>
          <t>色の付いた欄は数式で計算します。行が足りないときは、表の途中の行を選んで「挿入」で足すと、集計の範囲も広がります。集計は「作業日報の集計」のシートに出ます。</t>
        </is>
      </c>
    </row>
  </sheetData>
  <mergeCells count="166">
    <mergeCell ref="S14:U14"/>
    <mergeCell ref="C44:E44"/>
    <mergeCell ref="S23:U23"/>
    <mergeCell ref="Q3:U3"/>
    <mergeCell ref="C31:E31"/>
    <mergeCell ref="S37:U37"/>
    <mergeCell ref="F10:J10"/>
    <mergeCell ref="F54:J54"/>
    <mergeCell ref="C40:E40"/>
    <mergeCell ref="F19:J19"/>
    <mergeCell ref="S13:U13"/>
    <mergeCell ref="I3:N3"/>
    <mergeCell ref="F6:J6"/>
    <mergeCell ref="C21:E21"/>
    <mergeCell ref="C51:E51"/>
    <mergeCell ref="S6:U6"/>
    <mergeCell ref="S15:U15"/>
    <mergeCell ref="S24:U24"/>
    <mergeCell ref="C23:E23"/>
    <mergeCell ref="F5:J5"/>
    <mergeCell ref="F36:J36"/>
    <mergeCell ref="F18:J18"/>
    <mergeCell ref="F33:J33"/>
    <mergeCell ref="F45:J45"/>
    <mergeCell ref="C7:E7"/>
    <mergeCell ref="F8:J8"/>
    <mergeCell ref="F17:J17"/>
    <mergeCell ref="S54:U54"/>
    <mergeCell ref="F47:J47"/>
    <mergeCell ref="S41:U41"/>
    <mergeCell ref="S50:U50"/>
    <mergeCell ref="C18:E18"/>
    <mergeCell ref="C49:E49"/>
    <mergeCell ref="F31:J31"/>
    <mergeCell ref="F46:J46"/>
    <mergeCell ref="S25:U25"/>
    <mergeCell ref="C34:E34"/>
    <mergeCell ref="S43:U43"/>
    <mergeCell ref="C42:E42"/>
    <mergeCell ref="F9:J9"/>
    <mergeCell ref="F39:J39"/>
    <mergeCell ref="S27:U27"/>
    <mergeCell ref="F48:J48"/>
    <mergeCell ref="S42:U42"/>
    <mergeCell ref="S17:U17"/>
    <mergeCell ref="C20:E20"/>
    <mergeCell ref="S11:U11"/>
    <mergeCell ref="C25:E25"/>
    <mergeCell ref="O3:P3"/>
    <mergeCell ref="C22:E22"/>
    <mergeCell ref="S28:U28"/>
    <mergeCell ref="R56:U56"/>
    <mergeCell ref="C12:E12"/>
    <mergeCell ref="C46:E46"/>
    <mergeCell ref="F7:J7"/>
    <mergeCell ref="C3:F3"/>
    <mergeCell ref="F21:J21"/>
    <mergeCell ref="S53:U53"/>
    <mergeCell ref="C52:E52"/>
    <mergeCell ref="F51:J51"/>
    <mergeCell ref="A57:U57"/>
    <mergeCell ref="C39:E39"/>
    <mergeCell ref="C48:E48"/>
    <mergeCell ref="F41:J41"/>
    <mergeCell ref="F35:J35"/>
    <mergeCell ref="F50:J50"/>
    <mergeCell ref="S55:U55"/>
    <mergeCell ref="C32:E32"/>
    <mergeCell ref="C38:E38"/>
    <mergeCell ref="C13:E13"/>
    <mergeCell ref="S32:U32"/>
    <mergeCell ref="S26:U26"/>
    <mergeCell ref="F22:J22"/>
    <mergeCell ref="A58:U58"/>
    <mergeCell ref="C15:E15"/>
    <mergeCell ref="S16:U16"/>
    <mergeCell ref="C24:E24"/>
    <mergeCell ref="C33:E33"/>
    <mergeCell ref="S18:U18"/>
    <mergeCell ref="C26:E26"/>
    <mergeCell ref="F49:J49"/>
    <mergeCell ref="C35:E35"/>
    <mergeCell ref="F14:J14"/>
    <mergeCell ref="S8:U8"/>
    <mergeCell ref="C10:E10"/>
    <mergeCell ref="C16:E16"/>
    <mergeCell ref="C50:E50"/>
    <mergeCell ref="F29:J29"/>
    <mergeCell ref="F11:J11"/>
    <mergeCell ref="C55:E55"/>
    <mergeCell ref="C9:E9"/>
    <mergeCell ref="F40:J40"/>
    <mergeCell ref="S34:U34"/>
    <mergeCell ref="C36:E36"/>
    <mergeCell ref="C11:E11"/>
    <mergeCell ref="F15:J15"/>
    <mergeCell ref="F55:J55"/>
    <mergeCell ref="R1:U1"/>
    <mergeCell ref="F12:J12"/>
    <mergeCell ref="F24:J24"/>
    <mergeCell ref="S36:U36"/>
    <mergeCell ref="S30:U30"/>
    <mergeCell ref="S45:U45"/>
    <mergeCell ref="F32:J32"/>
    <mergeCell ref="A3:B3"/>
    <mergeCell ref="F26:J26"/>
    <mergeCell ref="S20:U20"/>
    <mergeCell ref="S29:U29"/>
    <mergeCell ref="C28:E28"/>
    <mergeCell ref="C37:E37"/>
    <mergeCell ref="F23:J23"/>
    <mergeCell ref="F38:J38"/>
    <mergeCell ref="S44:U44"/>
    <mergeCell ref="S22:U22"/>
    <mergeCell ref="S31:U31"/>
    <mergeCell ref="C30:E30"/>
    <mergeCell ref="C6:E6"/>
    <mergeCell ref="S12:U12"/>
    <mergeCell ref="F27:J27"/>
    <mergeCell ref="F52:J52"/>
    <mergeCell ref="S46:U46"/>
    <mergeCell ref="S21:U21"/>
    <mergeCell ref="C14:E14"/>
    <mergeCell ref="F37:J37"/>
    <mergeCell ref="S48:U48"/>
    <mergeCell ref="C54:E54"/>
    <mergeCell ref="F44:J44"/>
    <mergeCell ref="S7:U7"/>
    <mergeCell ref="S38:U38"/>
    <mergeCell ref="F53:J53"/>
    <mergeCell ref="C41:E41"/>
    <mergeCell ref="F34:J34"/>
    <mergeCell ref="F16:J16"/>
    <mergeCell ref="F25:J25"/>
    <mergeCell ref="S40:U40"/>
    <mergeCell ref="C43:E43"/>
    <mergeCell ref="S49:U49"/>
    <mergeCell ref="A1:Q1"/>
    <mergeCell ref="S10:U10"/>
    <mergeCell ref="F30:J30"/>
    <mergeCell ref="S19:U19"/>
    <mergeCell ref="C27:E27"/>
    <mergeCell ref="S33:U33"/>
    <mergeCell ref="F20:J20"/>
    <mergeCell ref="C8:E8"/>
    <mergeCell ref="S9:U9"/>
    <mergeCell ref="F42:J42"/>
    <mergeCell ref="C17:E17"/>
    <mergeCell ref="S35:U35"/>
    <mergeCell ref="G3:H3"/>
    <mergeCell ref="A56:N56"/>
    <mergeCell ref="S5:U5"/>
    <mergeCell ref="C19:E19"/>
    <mergeCell ref="C53:E53"/>
    <mergeCell ref="S51:U51"/>
    <mergeCell ref="F28:J28"/>
    <mergeCell ref="F13:J13"/>
    <mergeCell ref="S47:U47"/>
    <mergeCell ref="F43:J43"/>
    <mergeCell ref="C5:E5"/>
    <mergeCell ref="A59:U59"/>
    <mergeCell ref="C45:E45"/>
    <mergeCell ref="S52:U52"/>
    <mergeCell ref="C29:E29"/>
    <mergeCell ref="S39:U39"/>
    <mergeCell ref="C47:E47"/>
  </mergeCells>
  <dataValidations count="2">
    <dataValidation sqref="K6:K55" showDropDown="0" showInputMessage="0" showErrorMessage="0" allowBlank="1" type="list">
      <formula1>"点検,修理,交換,清掃,保守,その他"</formula1>
    </dataValidation>
    <dataValidation sqref="R6:R55" showDropDown="0" showInputMessage="0" showErrorMessage="0" allowBlank="1" type="list">
      <formula1>"完了,未完了"</formula1>
    </dataValidation>
  </dataValidations>
  <pageMargins left="0.4" right="0.4" top="0.5" bottom="0.5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4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作業日報の集計（月）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氏名</t>
        </is>
      </c>
      <c r="B3" s="4" t="n"/>
      <c r="C3" s="33">
        <f>IF('作業日報'!$C$3="","",'作業日報'!$C$3)</f>
        <v/>
      </c>
      <c r="D3" s="17" t="n"/>
      <c r="E3" s="17" t="n"/>
      <c r="F3" s="17" t="n"/>
      <c r="G3" s="3" t="inlineStr">
        <is>
          <t>対象月</t>
        </is>
      </c>
      <c r="H3" s="4" t="n"/>
      <c r="I3" s="34">
        <f>IF('作業日報'!$Q$3="","",'作業日報'!$Q$3)</f>
        <v/>
      </c>
      <c r="J3" s="17" t="n"/>
      <c r="K3" s="17" t="n"/>
      <c r="L3" s="17" t="n"/>
    </row>
    <row r="4" ht="21" customHeight="1">
      <c r="A4" s="3" t="inlineStr">
        <is>
          <t>期間</t>
        </is>
      </c>
      <c r="B4" s="4" t="n"/>
      <c r="C4" s="35">
        <f>IF(I3="","",DATE(YEAR(I3),MONTH(I3),1))</f>
        <v/>
      </c>
      <c r="D4" s="17" t="n"/>
      <c r="E4" s="36">
        <f>IF(C4="","",DATE(YEAR(C4),MONTH(C4)+1,1)-1)</f>
        <v/>
      </c>
      <c r="F4" s="17" t="n"/>
      <c r="G4" s="18" t="inlineStr">
        <is>
          <t>週は月曜はじまり。第1週は月の1日から数えます</t>
        </is>
      </c>
    </row>
    <row r="5" ht="8" customHeight="1"/>
    <row r="6" ht="20" customHeight="1">
      <c r="A6" s="7" t="inlineStr">
        <is>
          <t>1. 主な数字（今月・前月）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</row>
    <row r="7" ht="20" customHeight="1">
      <c r="A7" s="10" t="inlineStr">
        <is>
          <t>指標</t>
        </is>
      </c>
      <c r="B7" s="11" t="n"/>
      <c r="C7" s="11" t="n"/>
      <c r="D7" s="11" t="n"/>
      <c r="E7" s="10" t="inlineStr">
        <is>
          <t>今月</t>
        </is>
      </c>
      <c r="F7" s="11" t="n"/>
      <c r="G7" s="10" t="inlineStr">
        <is>
          <t>前月</t>
        </is>
      </c>
      <c r="H7" s="11" t="n"/>
      <c r="I7" s="10" t="inlineStr">
        <is>
          <t>前月比</t>
        </is>
      </c>
      <c r="J7" s="11" t="n"/>
      <c r="K7" s="10" t="inlineStr">
        <is>
          <t>メモ</t>
        </is>
      </c>
      <c r="L7" s="11" t="n"/>
    </row>
    <row r="8" ht="21" customHeight="1">
      <c r="A8" s="14" t="inlineStr">
        <is>
          <t>作業の件数（件）</t>
        </is>
      </c>
      <c r="B8" s="6" t="n"/>
      <c r="C8" s="6" t="n"/>
      <c r="D8" s="6" t="n"/>
      <c r="E8" s="30">
        <f>IF($C$4="","",COUNTIFS('作業日報'!$A$6:$A$55,"&gt;="&amp;$C$4,'作業日報'!$A$6:$A$55,"&lt;="&amp;$E$4))</f>
        <v/>
      </c>
      <c r="F8" s="17" t="n"/>
      <c r="G8" s="15" t="n"/>
      <c r="H8" s="6" t="n"/>
      <c r="I8" s="37">
        <f>IF(COUNT(E8,G8)&lt;2,"",IF(G8&lt;=0,"",E8/G8-1))</f>
        <v/>
      </c>
      <c r="J8" s="17" t="n"/>
      <c r="K8" s="38" t="n"/>
      <c r="L8" s="6" t="n"/>
    </row>
    <row r="9" ht="21" customHeight="1">
      <c r="A9" s="14" t="inlineStr">
        <is>
          <t>作業時間の合計（時間）</t>
        </is>
      </c>
      <c r="B9" s="6" t="n"/>
      <c r="C9" s="6" t="n"/>
      <c r="D9" s="6" t="n"/>
      <c r="E9" s="29">
        <f>IF($C$4="","",SUMIFS('作業日報'!$O$6:$O$55,'作業日報'!$A$6:$A$55,"&gt;="&amp;$C$4,'作業日報'!$A$6:$A$55,"&lt;="&amp;$E$4))</f>
        <v/>
      </c>
      <c r="F9" s="17" t="n"/>
      <c r="G9" s="39" t="n"/>
      <c r="H9" s="6" t="n"/>
      <c r="I9" s="37">
        <f>IF(COUNT(E9,G9)&lt;2,"",IF(G9&lt;=0,"",E9/G9-1))</f>
        <v/>
      </c>
      <c r="J9" s="17" t="n"/>
      <c r="K9" s="38" t="n"/>
      <c r="L9" s="6" t="n"/>
    </row>
    <row r="10" ht="21" customHeight="1">
      <c r="A10" s="14" t="inlineStr">
        <is>
          <t>延べ時間の合計（時間）</t>
        </is>
      </c>
      <c r="B10" s="6" t="n"/>
      <c r="C10" s="6" t="n"/>
      <c r="D10" s="6" t="n"/>
      <c r="E10" s="29">
        <f>IF($C$4="","",SUMIFS('作業日報'!$Q$6:$Q$55,'作業日報'!$A$6:$A$55,"&gt;="&amp;$C$4,'作業日報'!$A$6:$A$55,"&lt;="&amp;$E$4))</f>
        <v/>
      </c>
      <c r="F10" s="17" t="n"/>
      <c r="G10" s="39" t="n"/>
      <c r="H10" s="6" t="n"/>
      <c r="I10" s="37">
        <f>IF(COUNT(E10,G10)&lt;2,"",IF(G10&lt;=0,"",E10/G10-1))</f>
        <v/>
      </c>
      <c r="J10" s="17" t="n"/>
      <c r="K10" s="38" t="n"/>
      <c r="L10" s="6" t="n"/>
    </row>
    <row r="11" ht="21" customHeight="1">
      <c r="A11" s="14" t="inlineStr">
        <is>
          <t>1件あたりの作業時間（時間）</t>
        </is>
      </c>
      <c r="B11" s="6" t="n"/>
      <c r="C11" s="6" t="n"/>
      <c r="D11" s="6" t="n"/>
      <c r="E11" s="29">
        <f>IF(COUNT(E8,E9)&lt;2,"",IF(E8&lt;=0,"",E9/E8))</f>
        <v/>
      </c>
      <c r="F11" s="17" t="n"/>
      <c r="G11" s="39" t="n"/>
      <c r="H11" s="6" t="n"/>
      <c r="I11" s="37">
        <f>IF(COUNT(E11,G11)&lt;2,"",IF(G11&lt;=0,"",E11/G11-1))</f>
        <v/>
      </c>
      <c r="J11" s="17" t="n"/>
      <c r="K11" s="38" t="n"/>
      <c r="L11" s="6" t="n"/>
    </row>
    <row r="12" ht="21" customHeight="1">
      <c r="A12" s="14" t="inlineStr">
        <is>
          <t>未完了の作業（件）</t>
        </is>
      </c>
      <c r="B12" s="6" t="n"/>
      <c r="C12" s="6" t="n"/>
      <c r="D12" s="6" t="n"/>
      <c r="E12" s="30">
        <f>IF($C$4="","",COUNTIFS('作業日報'!$R$6:$R$55,"未完了",'作業日報'!$A$6:$A$55,"&gt;="&amp;$C$4,'作業日報'!$A$6:$A$55,"&lt;="&amp;$E$4))</f>
        <v/>
      </c>
      <c r="F12" s="17" t="n"/>
      <c r="G12" s="15" t="n"/>
      <c r="H12" s="6" t="n"/>
      <c r="I12" s="37">
        <f>IF(COUNT(E12,G12)&lt;2,"",IF(G12&lt;=0,"",E12/G12-1))</f>
        <v/>
      </c>
      <c r="J12" s="17" t="n"/>
      <c r="K12" s="38" t="n"/>
      <c r="L12" s="6" t="n"/>
    </row>
    <row r="13" ht="16" customHeight="1">
      <c r="A13" s="18" t="inlineStr">
        <is>
          <t>延べ時間＝時間×人数（2人で3時間なら6時間）。前月の欄には、先月のファイルの「今月」を写します。前月比＝今月÷前月−1。</t>
        </is>
      </c>
    </row>
    <row r="14" ht="8" customHeight="1"/>
    <row r="15" ht="20" customHeight="1">
      <c r="A15" s="7" t="inlineStr">
        <is>
          <t>2. 区分ごと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</row>
    <row r="16" ht="20" customHeight="1">
      <c r="A16" s="10" t="inlineStr">
        <is>
          <t>区分</t>
        </is>
      </c>
      <c r="B16" s="11" t="n"/>
      <c r="C16" s="11" t="n"/>
      <c r="D16" s="10" t="inlineStr">
        <is>
          <t>件数</t>
        </is>
      </c>
      <c r="E16" s="11" t="n"/>
      <c r="F16" s="10" t="inlineStr">
        <is>
          <t>作業時間</t>
        </is>
      </c>
      <c r="G16" s="11" t="n"/>
      <c r="H16" s="10" t="inlineStr">
        <is>
          <t>延べ時間</t>
        </is>
      </c>
      <c r="I16" s="11" t="n"/>
      <c r="J16" s="10" t="inlineStr">
        <is>
          <t>延べ時間の割合</t>
        </is>
      </c>
      <c r="K16" s="11" t="n"/>
      <c r="L16" s="11" t="n"/>
    </row>
    <row r="17" ht="20" customHeight="1">
      <c r="A17" s="14" t="inlineStr">
        <is>
          <t>点検</t>
        </is>
      </c>
      <c r="B17" s="6" t="n"/>
      <c r="C17" s="6" t="n"/>
      <c r="D17" s="40">
        <f>IF(OR(A17="",$C$4=""),"",COUNTIFS('作業日報'!$K$6:$K$55,A17&amp;"",'作業日報'!$A$6:$A$55,"&gt;="&amp;$C$4,'作業日報'!$A$6:$A$55,"&lt;="&amp;$E$4))</f>
        <v/>
      </c>
      <c r="E17" s="17" t="n"/>
      <c r="F17" s="26">
        <f>IF(OR(A17="",$C$4=""),"",SUMIFS('作業日報'!$O$6:$O$55,'作業日報'!$K$6:$K$55,A17&amp;"",'作業日報'!$A$6:$A$55,"&gt;="&amp;$C$4,'作業日報'!$A$6:$A$55,"&lt;="&amp;$E$4))</f>
        <v/>
      </c>
      <c r="G17" s="17" t="n"/>
      <c r="H17" s="26">
        <f>IF(OR(A17="",$C$4=""),"",SUMIFS('作業日報'!$Q$6:$Q$55,'作業日報'!$K$6:$K$55,A17&amp;"",'作業日報'!$A$6:$A$55,"&gt;="&amp;$C$4,'作業日報'!$A$6:$A$55,"&lt;="&amp;$E$4))</f>
        <v/>
      </c>
      <c r="I17" s="17" t="n"/>
      <c r="J17" s="41">
        <f>IF(COUNT(H17,E10)&lt;2,"",IF(E10&lt;=0,"",H17/E10))</f>
        <v/>
      </c>
      <c r="K17" s="17" t="n"/>
      <c r="L17" s="17" t="n"/>
    </row>
    <row r="18" ht="20" customHeight="1">
      <c r="A18" s="14" t="inlineStr">
        <is>
          <t>修理</t>
        </is>
      </c>
      <c r="B18" s="6" t="n"/>
      <c r="C18" s="6" t="n"/>
      <c r="D18" s="40">
        <f>IF(OR(A18="",$C$4=""),"",COUNTIFS('作業日報'!$K$6:$K$55,A18&amp;"",'作業日報'!$A$6:$A$55,"&gt;="&amp;$C$4,'作業日報'!$A$6:$A$55,"&lt;="&amp;$E$4))</f>
        <v/>
      </c>
      <c r="E18" s="17" t="n"/>
      <c r="F18" s="26">
        <f>IF(OR(A18="",$C$4=""),"",SUMIFS('作業日報'!$O$6:$O$55,'作業日報'!$K$6:$K$55,A18&amp;"",'作業日報'!$A$6:$A$55,"&gt;="&amp;$C$4,'作業日報'!$A$6:$A$55,"&lt;="&amp;$E$4))</f>
        <v/>
      </c>
      <c r="G18" s="17" t="n"/>
      <c r="H18" s="26">
        <f>IF(OR(A18="",$C$4=""),"",SUMIFS('作業日報'!$Q$6:$Q$55,'作業日報'!$K$6:$K$55,A18&amp;"",'作業日報'!$A$6:$A$55,"&gt;="&amp;$C$4,'作業日報'!$A$6:$A$55,"&lt;="&amp;$E$4))</f>
        <v/>
      </c>
      <c r="I18" s="17" t="n"/>
      <c r="J18" s="41">
        <f>IF(COUNT(H18,E10)&lt;2,"",IF(E10&lt;=0,"",H18/E10))</f>
        <v/>
      </c>
      <c r="K18" s="17" t="n"/>
      <c r="L18" s="17" t="n"/>
    </row>
    <row r="19" ht="20" customHeight="1">
      <c r="A19" s="14" t="inlineStr">
        <is>
          <t>交換</t>
        </is>
      </c>
      <c r="B19" s="6" t="n"/>
      <c r="C19" s="6" t="n"/>
      <c r="D19" s="40">
        <f>IF(OR(A19="",$C$4=""),"",COUNTIFS('作業日報'!$K$6:$K$55,A19&amp;"",'作業日報'!$A$6:$A$55,"&gt;="&amp;$C$4,'作業日報'!$A$6:$A$55,"&lt;="&amp;$E$4))</f>
        <v/>
      </c>
      <c r="E19" s="17" t="n"/>
      <c r="F19" s="26">
        <f>IF(OR(A19="",$C$4=""),"",SUMIFS('作業日報'!$O$6:$O$55,'作業日報'!$K$6:$K$55,A19&amp;"",'作業日報'!$A$6:$A$55,"&gt;="&amp;$C$4,'作業日報'!$A$6:$A$55,"&lt;="&amp;$E$4))</f>
        <v/>
      </c>
      <c r="G19" s="17" t="n"/>
      <c r="H19" s="26">
        <f>IF(OR(A19="",$C$4=""),"",SUMIFS('作業日報'!$Q$6:$Q$55,'作業日報'!$K$6:$K$55,A19&amp;"",'作業日報'!$A$6:$A$55,"&gt;="&amp;$C$4,'作業日報'!$A$6:$A$55,"&lt;="&amp;$E$4))</f>
        <v/>
      </c>
      <c r="I19" s="17" t="n"/>
      <c r="J19" s="41">
        <f>IF(COUNT(H19,E10)&lt;2,"",IF(E10&lt;=0,"",H19/E10))</f>
        <v/>
      </c>
      <c r="K19" s="17" t="n"/>
      <c r="L19" s="17" t="n"/>
    </row>
    <row r="20" ht="20" customHeight="1">
      <c r="A20" s="14" t="inlineStr">
        <is>
          <t>清掃</t>
        </is>
      </c>
      <c r="B20" s="6" t="n"/>
      <c r="C20" s="6" t="n"/>
      <c r="D20" s="40">
        <f>IF(OR(A20="",$C$4=""),"",COUNTIFS('作業日報'!$K$6:$K$55,A20&amp;"",'作業日報'!$A$6:$A$55,"&gt;="&amp;$C$4,'作業日報'!$A$6:$A$55,"&lt;="&amp;$E$4))</f>
        <v/>
      </c>
      <c r="E20" s="17" t="n"/>
      <c r="F20" s="26">
        <f>IF(OR(A20="",$C$4=""),"",SUMIFS('作業日報'!$O$6:$O$55,'作業日報'!$K$6:$K$55,A20&amp;"",'作業日報'!$A$6:$A$55,"&gt;="&amp;$C$4,'作業日報'!$A$6:$A$55,"&lt;="&amp;$E$4))</f>
        <v/>
      </c>
      <c r="G20" s="17" t="n"/>
      <c r="H20" s="26">
        <f>IF(OR(A20="",$C$4=""),"",SUMIFS('作業日報'!$Q$6:$Q$55,'作業日報'!$K$6:$K$55,A20&amp;"",'作業日報'!$A$6:$A$55,"&gt;="&amp;$C$4,'作業日報'!$A$6:$A$55,"&lt;="&amp;$E$4))</f>
        <v/>
      </c>
      <c r="I20" s="17" t="n"/>
      <c r="J20" s="41">
        <f>IF(COUNT(H20,E10)&lt;2,"",IF(E10&lt;=0,"",H20/E10))</f>
        <v/>
      </c>
      <c r="K20" s="17" t="n"/>
      <c r="L20" s="17" t="n"/>
    </row>
    <row r="21" ht="20" customHeight="1">
      <c r="A21" s="14" t="inlineStr">
        <is>
          <t>保守</t>
        </is>
      </c>
      <c r="B21" s="6" t="n"/>
      <c r="C21" s="6" t="n"/>
      <c r="D21" s="40">
        <f>IF(OR(A21="",$C$4=""),"",COUNTIFS('作業日報'!$K$6:$K$55,A21&amp;"",'作業日報'!$A$6:$A$55,"&gt;="&amp;$C$4,'作業日報'!$A$6:$A$55,"&lt;="&amp;$E$4))</f>
        <v/>
      </c>
      <c r="E21" s="17" t="n"/>
      <c r="F21" s="26">
        <f>IF(OR(A21="",$C$4=""),"",SUMIFS('作業日報'!$O$6:$O$55,'作業日報'!$K$6:$K$55,A21&amp;"",'作業日報'!$A$6:$A$55,"&gt;="&amp;$C$4,'作業日報'!$A$6:$A$55,"&lt;="&amp;$E$4))</f>
        <v/>
      </c>
      <c r="G21" s="17" t="n"/>
      <c r="H21" s="26">
        <f>IF(OR(A21="",$C$4=""),"",SUMIFS('作業日報'!$Q$6:$Q$55,'作業日報'!$K$6:$K$55,A21&amp;"",'作業日報'!$A$6:$A$55,"&gt;="&amp;$C$4,'作業日報'!$A$6:$A$55,"&lt;="&amp;$E$4))</f>
        <v/>
      </c>
      <c r="I21" s="17" t="n"/>
      <c r="J21" s="41">
        <f>IF(COUNT(H21,E10)&lt;2,"",IF(E10&lt;=0,"",H21/E10))</f>
        <v/>
      </c>
      <c r="K21" s="17" t="n"/>
      <c r="L21" s="17" t="n"/>
    </row>
    <row r="22" ht="20" customHeight="1">
      <c r="A22" s="14" t="inlineStr">
        <is>
          <t>その他</t>
        </is>
      </c>
      <c r="B22" s="6" t="n"/>
      <c r="C22" s="6" t="n"/>
      <c r="D22" s="40">
        <f>IF(OR(A22="",$C$4=""),"",COUNTIFS('作業日報'!$K$6:$K$55,A22&amp;"",'作業日報'!$A$6:$A$55,"&gt;="&amp;$C$4,'作業日報'!$A$6:$A$55,"&lt;="&amp;$E$4))</f>
        <v/>
      </c>
      <c r="E22" s="17" t="n"/>
      <c r="F22" s="26">
        <f>IF(OR(A22="",$C$4=""),"",SUMIFS('作業日報'!$O$6:$O$55,'作業日報'!$K$6:$K$55,A22&amp;"",'作業日報'!$A$6:$A$55,"&gt;="&amp;$C$4,'作業日報'!$A$6:$A$55,"&lt;="&amp;$E$4))</f>
        <v/>
      </c>
      <c r="G22" s="17" t="n"/>
      <c r="H22" s="26">
        <f>IF(OR(A22="",$C$4=""),"",SUMIFS('作業日報'!$Q$6:$Q$55,'作業日報'!$K$6:$K$55,A22&amp;"",'作業日報'!$A$6:$A$55,"&gt;="&amp;$C$4,'作業日報'!$A$6:$A$55,"&lt;="&amp;$E$4))</f>
        <v/>
      </c>
      <c r="I22" s="17" t="n"/>
      <c r="J22" s="41">
        <f>IF(COUNT(H22,E10)&lt;2,"",IF(E10&lt;=0,"",H22/E10))</f>
        <v/>
      </c>
      <c r="K22" s="17" t="n"/>
      <c r="L22" s="17" t="n"/>
    </row>
    <row r="23" ht="8" customHeight="1"/>
    <row r="24" ht="20" customHeight="1">
      <c r="A24" s="7" t="inlineStr">
        <is>
          <t>3. 現場ごと</t>
        </is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</row>
    <row r="25" ht="20" customHeight="1">
      <c r="A25" s="10" t="inlineStr">
        <is>
          <t>現場</t>
        </is>
      </c>
      <c r="B25" s="11" t="n"/>
      <c r="C25" s="11" t="n"/>
      <c r="D25" s="10" t="inlineStr">
        <is>
          <t>件数</t>
        </is>
      </c>
      <c r="E25" s="11" t="n"/>
      <c r="F25" s="10" t="inlineStr">
        <is>
          <t>作業時間</t>
        </is>
      </c>
      <c r="G25" s="11" t="n"/>
      <c r="H25" s="10" t="inlineStr">
        <is>
          <t>延べ時間</t>
        </is>
      </c>
      <c r="I25" s="11" t="n"/>
      <c r="J25" s="10" t="inlineStr">
        <is>
          <t>延べ時間の割合</t>
        </is>
      </c>
      <c r="K25" s="11" t="n"/>
      <c r="L25" s="11" t="n"/>
    </row>
    <row r="26" ht="20" customHeight="1">
      <c r="A26" s="14" t="n"/>
      <c r="B26" s="6" t="n"/>
      <c r="C26" s="6" t="n"/>
      <c r="D26" s="40">
        <f>IF(OR(A26="",$C$4=""),"",COUNTIFS('作業日報'!$C$6:$C$55,A26&amp;"",'作業日報'!$A$6:$A$55,"&gt;="&amp;$C$4,'作業日報'!$A$6:$A$55,"&lt;="&amp;$E$4))</f>
        <v/>
      </c>
      <c r="E26" s="17" t="n"/>
      <c r="F26" s="26">
        <f>IF(OR(A26="",$C$4=""),"",SUMIFS('作業日報'!$O$6:$O$55,'作業日報'!$C$6:$C$55,A26&amp;"",'作業日報'!$A$6:$A$55,"&gt;="&amp;$C$4,'作業日報'!$A$6:$A$55,"&lt;="&amp;$E$4))</f>
        <v/>
      </c>
      <c r="G26" s="17" t="n"/>
      <c r="H26" s="26">
        <f>IF(OR(A26="",$C$4=""),"",SUMIFS('作業日報'!$Q$6:$Q$55,'作業日報'!$C$6:$C$55,A26&amp;"",'作業日報'!$A$6:$A$55,"&gt;="&amp;$C$4,'作業日報'!$A$6:$A$55,"&lt;="&amp;$E$4))</f>
        <v/>
      </c>
      <c r="I26" s="17" t="n"/>
      <c r="J26" s="41">
        <f>IF(COUNT(H26,E10)&lt;2,"",IF(E10&lt;=0,"",H26/E10))</f>
        <v/>
      </c>
      <c r="K26" s="17" t="n"/>
      <c r="L26" s="17" t="n"/>
    </row>
    <row r="27" ht="20" customHeight="1">
      <c r="A27" s="14" t="n"/>
      <c r="B27" s="6" t="n"/>
      <c r="C27" s="6" t="n"/>
      <c r="D27" s="40">
        <f>IF(OR(A27="",$C$4=""),"",COUNTIFS('作業日報'!$C$6:$C$55,A27&amp;"",'作業日報'!$A$6:$A$55,"&gt;="&amp;$C$4,'作業日報'!$A$6:$A$55,"&lt;="&amp;$E$4))</f>
        <v/>
      </c>
      <c r="E27" s="17" t="n"/>
      <c r="F27" s="26">
        <f>IF(OR(A27="",$C$4=""),"",SUMIFS('作業日報'!$O$6:$O$55,'作業日報'!$C$6:$C$55,A27&amp;"",'作業日報'!$A$6:$A$55,"&gt;="&amp;$C$4,'作業日報'!$A$6:$A$55,"&lt;="&amp;$E$4))</f>
        <v/>
      </c>
      <c r="G27" s="17" t="n"/>
      <c r="H27" s="26">
        <f>IF(OR(A27="",$C$4=""),"",SUMIFS('作業日報'!$Q$6:$Q$55,'作業日報'!$C$6:$C$55,A27&amp;"",'作業日報'!$A$6:$A$55,"&gt;="&amp;$C$4,'作業日報'!$A$6:$A$55,"&lt;="&amp;$E$4))</f>
        <v/>
      </c>
      <c r="I27" s="17" t="n"/>
      <c r="J27" s="41">
        <f>IF(COUNT(H27,E10)&lt;2,"",IF(E10&lt;=0,"",H27/E10))</f>
        <v/>
      </c>
      <c r="K27" s="17" t="n"/>
      <c r="L27" s="17" t="n"/>
    </row>
    <row r="28" ht="20" customHeight="1">
      <c r="A28" s="14" t="n"/>
      <c r="B28" s="6" t="n"/>
      <c r="C28" s="6" t="n"/>
      <c r="D28" s="40">
        <f>IF(OR(A28="",$C$4=""),"",COUNTIFS('作業日報'!$C$6:$C$55,A28&amp;"",'作業日報'!$A$6:$A$55,"&gt;="&amp;$C$4,'作業日報'!$A$6:$A$55,"&lt;="&amp;$E$4))</f>
        <v/>
      </c>
      <c r="E28" s="17" t="n"/>
      <c r="F28" s="26">
        <f>IF(OR(A28="",$C$4=""),"",SUMIFS('作業日報'!$O$6:$O$55,'作業日報'!$C$6:$C$55,A28&amp;"",'作業日報'!$A$6:$A$55,"&gt;="&amp;$C$4,'作業日報'!$A$6:$A$55,"&lt;="&amp;$E$4))</f>
        <v/>
      </c>
      <c r="G28" s="17" t="n"/>
      <c r="H28" s="26">
        <f>IF(OR(A28="",$C$4=""),"",SUMIFS('作業日報'!$Q$6:$Q$55,'作業日報'!$C$6:$C$55,A28&amp;"",'作業日報'!$A$6:$A$55,"&gt;="&amp;$C$4,'作業日報'!$A$6:$A$55,"&lt;="&amp;$E$4))</f>
        <v/>
      </c>
      <c r="I28" s="17" t="n"/>
      <c r="J28" s="41">
        <f>IF(COUNT(H28,E10)&lt;2,"",IF(E10&lt;=0,"",H28/E10))</f>
        <v/>
      </c>
      <c r="K28" s="17" t="n"/>
      <c r="L28" s="17" t="n"/>
    </row>
    <row r="29" ht="20" customHeight="1">
      <c r="A29" s="14" t="n"/>
      <c r="B29" s="6" t="n"/>
      <c r="C29" s="6" t="n"/>
      <c r="D29" s="40">
        <f>IF(OR(A29="",$C$4=""),"",COUNTIFS('作業日報'!$C$6:$C$55,A29&amp;"",'作業日報'!$A$6:$A$55,"&gt;="&amp;$C$4,'作業日報'!$A$6:$A$55,"&lt;="&amp;$E$4))</f>
        <v/>
      </c>
      <c r="E29" s="17" t="n"/>
      <c r="F29" s="26">
        <f>IF(OR(A29="",$C$4=""),"",SUMIFS('作業日報'!$O$6:$O$55,'作業日報'!$C$6:$C$55,A29&amp;"",'作業日報'!$A$6:$A$55,"&gt;="&amp;$C$4,'作業日報'!$A$6:$A$55,"&lt;="&amp;$E$4))</f>
        <v/>
      </c>
      <c r="G29" s="17" t="n"/>
      <c r="H29" s="26">
        <f>IF(OR(A29="",$C$4=""),"",SUMIFS('作業日報'!$Q$6:$Q$55,'作業日報'!$C$6:$C$55,A29&amp;"",'作業日報'!$A$6:$A$55,"&gt;="&amp;$C$4,'作業日報'!$A$6:$A$55,"&lt;="&amp;$E$4))</f>
        <v/>
      </c>
      <c r="I29" s="17" t="n"/>
      <c r="J29" s="41">
        <f>IF(COUNT(H29,E10)&lt;2,"",IF(E10&lt;=0,"",H29/E10))</f>
        <v/>
      </c>
      <c r="K29" s="17" t="n"/>
      <c r="L29" s="17" t="n"/>
    </row>
    <row r="30" ht="20" customHeight="1">
      <c r="A30" s="14" t="n"/>
      <c r="B30" s="6" t="n"/>
      <c r="C30" s="6" t="n"/>
      <c r="D30" s="40">
        <f>IF(OR(A30="",$C$4=""),"",COUNTIFS('作業日報'!$C$6:$C$55,A30&amp;"",'作業日報'!$A$6:$A$55,"&gt;="&amp;$C$4,'作業日報'!$A$6:$A$55,"&lt;="&amp;$E$4))</f>
        <v/>
      </c>
      <c r="E30" s="17" t="n"/>
      <c r="F30" s="26">
        <f>IF(OR(A30="",$C$4=""),"",SUMIFS('作業日報'!$O$6:$O$55,'作業日報'!$C$6:$C$55,A30&amp;"",'作業日報'!$A$6:$A$55,"&gt;="&amp;$C$4,'作業日報'!$A$6:$A$55,"&lt;="&amp;$E$4))</f>
        <v/>
      </c>
      <c r="G30" s="17" t="n"/>
      <c r="H30" s="26">
        <f>IF(OR(A30="",$C$4=""),"",SUMIFS('作業日報'!$Q$6:$Q$55,'作業日報'!$C$6:$C$55,A30&amp;"",'作業日報'!$A$6:$A$55,"&gt;="&amp;$C$4,'作業日報'!$A$6:$A$55,"&lt;="&amp;$E$4))</f>
        <v/>
      </c>
      <c r="I30" s="17" t="n"/>
      <c r="J30" s="41">
        <f>IF(COUNT(H30,E10)&lt;2,"",IF(E10&lt;=0,"",H30/E10))</f>
        <v/>
      </c>
      <c r="K30" s="17" t="n"/>
      <c r="L30" s="17" t="n"/>
    </row>
    <row r="31" ht="20" customHeight="1">
      <c r="A31" s="14" t="n"/>
      <c r="B31" s="6" t="n"/>
      <c r="C31" s="6" t="n"/>
      <c r="D31" s="40">
        <f>IF(OR(A31="",$C$4=""),"",COUNTIFS('作業日報'!$C$6:$C$55,A31&amp;"",'作業日報'!$A$6:$A$55,"&gt;="&amp;$C$4,'作業日報'!$A$6:$A$55,"&lt;="&amp;$E$4))</f>
        <v/>
      </c>
      <c r="E31" s="17" t="n"/>
      <c r="F31" s="26">
        <f>IF(OR(A31="",$C$4=""),"",SUMIFS('作業日報'!$O$6:$O$55,'作業日報'!$C$6:$C$55,A31&amp;"",'作業日報'!$A$6:$A$55,"&gt;="&amp;$C$4,'作業日報'!$A$6:$A$55,"&lt;="&amp;$E$4))</f>
        <v/>
      </c>
      <c r="G31" s="17" t="n"/>
      <c r="H31" s="26">
        <f>IF(OR(A31="",$C$4=""),"",SUMIFS('作業日報'!$Q$6:$Q$55,'作業日報'!$C$6:$C$55,A31&amp;"",'作業日報'!$A$6:$A$55,"&gt;="&amp;$C$4,'作業日報'!$A$6:$A$55,"&lt;="&amp;$E$4))</f>
        <v/>
      </c>
      <c r="I31" s="17" t="n"/>
      <c r="J31" s="41">
        <f>IF(COUNT(H31,E10)&lt;2,"",IF(E10&lt;=0,"",H31/E10))</f>
        <v/>
      </c>
      <c r="K31" s="17" t="n"/>
      <c r="L31" s="17" t="n"/>
    </row>
    <row r="32" ht="16" customHeight="1">
      <c r="A32" s="18" t="inlineStr">
        <is>
          <t>現場の名前は、作業日報の「現場」の欄と同じ書き方で入れます（1字でも違うと数えません）。区分の名前は一覧と同じです。</t>
        </is>
      </c>
    </row>
    <row r="33" ht="8" customHeight="1"/>
    <row r="34" ht="20" customHeight="1">
      <c r="A34" s="7" t="inlineStr">
        <is>
          <t>4. 週ごとの記録</t>
        </is>
      </c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</row>
    <row r="35" ht="20" customHeight="1">
      <c r="A35" s="10" t="inlineStr">
        <is>
          <t>週</t>
        </is>
      </c>
      <c r="B35" s="10" t="inlineStr">
        <is>
          <t>初日</t>
        </is>
      </c>
      <c r="C35" s="10" t="inlineStr">
        <is>
          <t>最終日</t>
        </is>
      </c>
      <c r="D35" s="10" t="inlineStr">
        <is>
          <t>件数</t>
        </is>
      </c>
      <c r="E35" s="11" t="n"/>
      <c r="F35" s="11" t="n"/>
      <c r="G35" s="10" t="inlineStr">
        <is>
          <t>作業時間</t>
        </is>
      </c>
      <c r="H35" s="11" t="n"/>
      <c r="I35" s="11" t="n"/>
      <c r="J35" s="10" t="inlineStr">
        <is>
          <t>延べ時間</t>
        </is>
      </c>
      <c r="K35" s="11" t="n"/>
      <c r="L35" s="11" t="n"/>
    </row>
    <row r="36" ht="20" customHeight="1">
      <c r="A36" s="12" t="inlineStr">
        <is>
          <t>第1週</t>
        </is>
      </c>
      <c r="B36" s="23">
        <f>IF($C$4="","",$C$4)</f>
        <v/>
      </c>
      <c r="C36" s="23">
        <f>IF(B36="","",MIN($E$4,($C$4-MOD(WEEKDAY($C$4)+5,7))+6))</f>
        <v/>
      </c>
      <c r="D36" s="40">
        <f>IF(B36="","",COUNTIFS('作業日報'!$A$6:$A$55,"&gt;="&amp;B36,'作業日報'!$A$6:$A$55,"&lt;="&amp;C36))</f>
        <v/>
      </c>
      <c r="E36" s="17" t="n"/>
      <c r="F36" s="17" t="n"/>
      <c r="G36" s="26">
        <f>IF(B36="","",SUMIFS('作業日報'!$O$6:$O$55,'作業日報'!$A$6:$A$55,"&gt;="&amp;B36,'作業日報'!$A$6:$A$55,"&lt;="&amp;C36))</f>
        <v/>
      </c>
      <c r="H36" s="17" t="n"/>
      <c r="I36" s="17" t="n"/>
      <c r="J36" s="26">
        <f>IF(B36="","",SUMIFS('作業日報'!$Q$6:$Q$55,'作業日報'!$A$6:$A$55,"&gt;="&amp;B36,'作業日報'!$A$6:$A$55,"&lt;="&amp;C36))</f>
        <v/>
      </c>
      <c r="K36" s="17" t="n"/>
      <c r="L36" s="17" t="n"/>
    </row>
    <row r="37" ht="20" customHeight="1">
      <c r="A37" s="12" t="inlineStr">
        <is>
          <t>第2週</t>
        </is>
      </c>
      <c r="B37" s="23">
        <f>IF($C$4="","",IF(($C$4-MOD(WEEKDAY($C$4)+5,7))+7&gt;$E$4,"",($C$4-MOD(WEEKDAY($C$4)+5,7))+7))</f>
        <v/>
      </c>
      <c r="C37" s="23">
        <f>IF(B37="","",MIN($E$4,($C$4-MOD(WEEKDAY($C$4)+5,7))+13))</f>
        <v/>
      </c>
      <c r="D37" s="40">
        <f>IF(B37="","",COUNTIFS('作業日報'!$A$6:$A$55,"&gt;="&amp;B37,'作業日報'!$A$6:$A$55,"&lt;="&amp;C37))</f>
        <v/>
      </c>
      <c r="E37" s="17" t="n"/>
      <c r="F37" s="17" t="n"/>
      <c r="G37" s="26">
        <f>IF(B37="","",SUMIFS('作業日報'!$O$6:$O$55,'作業日報'!$A$6:$A$55,"&gt;="&amp;B37,'作業日報'!$A$6:$A$55,"&lt;="&amp;C37))</f>
        <v/>
      </c>
      <c r="H37" s="17" t="n"/>
      <c r="I37" s="17" t="n"/>
      <c r="J37" s="26">
        <f>IF(B37="","",SUMIFS('作業日報'!$Q$6:$Q$55,'作業日報'!$A$6:$A$55,"&gt;="&amp;B37,'作業日報'!$A$6:$A$55,"&lt;="&amp;C37))</f>
        <v/>
      </c>
      <c r="K37" s="17" t="n"/>
      <c r="L37" s="17" t="n"/>
    </row>
    <row r="38" ht="20" customHeight="1">
      <c r="A38" s="12" t="inlineStr">
        <is>
          <t>第3週</t>
        </is>
      </c>
      <c r="B38" s="23">
        <f>IF($C$4="","",IF(($C$4-MOD(WEEKDAY($C$4)+5,7))+14&gt;$E$4,"",($C$4-MOD(WEEKDAY($C$4)+5,7))+14))</f>
        <v/>
      </c>
      <c r="C38" s="23">
        <f>IF(B38="","",MIN($E$4,($C$4-MOD(WEEKDAY($C$4)+5,7))+20))</f>
        <v/>
      </c>
      <c r="D38" s="40">
        <f>IF(B38="","",COUNTIFS('作業日報'!$A$6:$A$55,"&gt;="&amp;B38,'作業日報'!$A$6:$A$55,"&lt;="&amp;C38))</f>
        <v/>
      </c>
      <c r="E38" s="17" t="n"/>
      <c r="F38" s="17" t="n"/>
      <c r="G38" s="26">
        <f>IF(B38="","",SUMIFS('作業日報'!$O$6:$O$55,'作業日報'!$A$6:$A$55,"&gt;="&amp;B38,'作業日報'!$A$6:$A$55,"&lt;="&amp;C38))</f>
        <v/>
      </c>
      <c r="H38" s="17" t="n"/>
      <c r="I38" s="17" t="n"/>
      <c r="J38" s="26">
        <f>IF(B38="","",SUMIFS('作業日報'!$Q$6:$Q$55,'作業日報'!$A$6:$A$55,"&gt;="&amp;B38,'作業日報'!$A$6:$A$55,"&lt;="&amp;C38))</f>
        <v/>
      </c>
      <c r="K38" s="17" t="n"/>
      <c r="L38" s="17" t="n"/>
    </row>
    <row r="39" ht="20" customHeight="1">
      <c r="A39" s="12" t="inlineStr">
        <is>
          <t>第4週</t>
        </is>
      </c>
      <c r="B39" s="23">
        <f>IF($C$4="","",IF(($C$4-MOD(WEEKDAY($C$4)+5,7))+21&gt;$E$4,"",($C$4-MOD(WEEKDAY($C$4)+5,7))+21))</f>
        <v/>
      </c>
      <c r="C39" s="23">
        <f>IF(B39="","",MIN($E$4,($C$4-MOD(WEEKDAY($C$4)+5,7))+27))</f>
        <v/>
      </c>
      <c r="D39" s="40">
        <f>IF(B39="","",COUNTIFS('作業日報'!$A$6:$A$55,"&gt;="&amp;B39,'作業日報'!$A$6:$A$55,"&lt;="&amp;C39))</f>
        <v/>
      </c>
      <c r="E39" s="17" t="n"/>
      <c r="F39" s="17" t="n"/>
      <c r="G39" s="26">
        <f>IF(B39="","",SUMIFS('作業日報'!$O$6:$O$55,'作業日報'!$A$6:$A$55,"&gt;="&amp;B39,'作業日報'!$A$6:$A$55,"&lt;="&amp;C39))</f>
        <v/>
      </c>
      <c r="H39" s="17" t="n"/>
      <c r="I39" s="17" t="n"/>
      <c r="J39" s="26">
        <f>IF(B39="","",SUMIFS('作業日報'!$Q$6:$Q$55,'作業日報'!$A$6:$A$55,"&gt;="&amp;B39,'作業日報'!$A$6:$A$55,"&lt;="&amp;C39))</f>
        <v/>
      </c>
      <c r="K39" s="17" t="n"/>
      <c r="L39" s="17" t="n"/>
    </row>
    <row r="40" ht="20" customHeight="1">
      <c r="A40" s="12" t="inlineStr">
        <is>
          <t>第5週</t>
        </is>
      </c>
      <c r="B40" s="23">
        <f>IF($C$4="","",IF(($C$4-MOD(WEEKDAY($C$4)+5,7))+28&gt;$E$4,"",($C$4-MOD(WEEKDAY($C$4)+5,7))+28))</f>
        <v/>
      </c>
      <c r="C40" s="23">
        <f>IF(B40="","",MIN($E$4,($C$4-MOD(WEEKDAY($C$4)+5,7))+34))</f>
        <v/>
      </c>
      <c r="D40" s="40">
        <f>IF(B40="","",COUNTIFS('作業日報'!$A$6:$A$55,"&gt;="&amp;B40,'作業日報'!$A$6:$A$55,"&lt;="&amp;C40))</f>
        <v/>
      </c>
      <c r="E40" s="17" t="n"/>
      <c r="F40" s="17" t="n"/>
      <c r="G40" s="26">
        <f>IF(B40="","",SUMIFS('作業日報'!$O$6:$O$55,'作業日報'!$A$6:$A$55,"&gt;="&amp;B40,'作業日報'!$A$6:$A$55,"&lt;="&amp;C40))</f>
        <v/>
      </c>
      <c r="H40" s="17" t="n"/>
      <c r="I40" s="17" t="n"/>
      <c r="J40" s="26">
        <f>IF(B40="","",SUMIFS('作業日報'!$Q$6:$Q$55,'作業日報'!$A$6:$A$55,"&gt;="&amp;B40,'作業日報'!$A$6:$A$55,"&lt;="&amp;C40))</f>
        <v/>
      </c>
      <c r="K40" s="17" t="n"/>
      <c r="L40" s="17" t="n"/>
    </row>
    <row r="41" ht="20" customHeight="1">
      <c r="A41" s="12" t="inlineStr">
        <is>
          <t>第6週</t>
        </is>
      </c>
      <c r="B41" s="23">
        <f>IF($C$4="","",IF(($C$4-MOD(WEEKDAY($C$4)+5,7))+35&gt;$E$4,"",($C$4-MOD(WEEKDAY($C$4)+5,7))+35))</f>
        <v/>
      </c>
      <c r="C41" s="23">
        <f>IF(B41="","",MIN($E$4,($C$4-MOD(WEEKDAY($C$4)+5,7))+41))</f>
        <v/>
      </c>
      <c r="D41" s="40">
        <f>IF(B41="","",COUNTIFS('作業日報'!$A$6:$A$55,"&gt;="&amp;B41,'作業日報'!$A$6:$A$55,"&lt;="&amp;C41))</f>
        <v/>
      </c>
      <c r="E41" s="17" t="n"/>
      <c r="F41" s="17" t="n"/>
      <c r="G41" s="26">
        <f>IF(B41="","",SUMIFS('作業日報'!$O$6:$O$55,'作業日報'!$A$6:$A$55,"&gt;="&amp;B41,'作業日報'!$A$6:$A$55,"&lt;="&amp;C41))</f>
        <v/>
      </c>
      <c r="H41" s="17" t="n"/>
      <c r="I41" s="17" t="n"/>
      <c r="J41" s="26">
        <f>IF(B41="","",SUMIFS('作業日報'!$Q$6:$Q$55,'作業日報'!$A$6:$A$55,"&gt;="&amp;B41,'作業日報'!$A$6:$A$55,"&lt;="&amp;C41))</f>
        <v/>
      </c>
      <c r="K41" s="17" t="n"/>
      <c r="L41" s="17" t="n"/>
    </row>
    <row r="42" ht="22" customHeight="1">
      <c r="A42" s="28" t="inlineStr">
        <is>
          <t>合計</t>
        </is>
      </c>
      <c r="B42" s="4" t="n"/>
      <c r="C42" s="4" t="n"/>
      <c r="D42" s="30">
        <f>IF(COUNT(D36:D41)=0,"",SUM(D36:D41))</f>
        <v/>
      </c>
      <c r="E42" s="17" t="n"/>
      <c r="F42" s="17" t="n"/>
      <c r="G42" s="29">
        <f>IF(COUNT(G36:G41)=0,"",SUM(G36:G41))</f>
        <v/>
      </c>
      <c r="H42" s="17" t="n"/>
      <c r="I42" s="17" t="n"/>
      <c r="J42" s="29">
        <f>IF(COUNT(J36:J41)=0,"",SUM(J36:J41))</f>
        <v/>
      </c>
      <c r="K42" s="17" t="n"/>
      <c r="L42" s="17" t="n"/>
    </row>
    <row r="43" ht="8" customHeight="1"/>
    <row r="44" ht="20" customHeight="1">
      <c r="A44" s="3" t="inlineStr">
        <is>
          <t>5. 今月のまとめ（月報の結論の下書き）</t>
        </is>
      </c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</row>
    <row r="45" ht="18" customHeight="1">
      <c r="A45" s="9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</row>
    <row r="46" ht="18" customHeight="1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</row>
    <row r="47" ht="18" customHeight="1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</row>
  </sheetData>
  <mergeCells count="142">
    <mergeCell ref="D20:E20"/>
    <mergeCell ref="G38:I38"/>
    <mergeCell ref="F29:G29"/>
    <mergeCell ref="F16:G16"/>
    <mergeCell ref="F25:G25"/>
    <mergeCell ref="J27:L27"/>
    <mergeCell ref="J35:L35"/>
    <mergeCell ref="A21:C21"/>
    <mergeCell ref="D22:E22"/>
    <mergeCell ref="D31:E31"/>
    <mergeCell ref="A26:C26"/>
    <mergeCell ref="E8:F8"/>
    <mergeCell ref="J25:L25"/>
    <mergeCell ref="D37:F37"/>
    <mergeCell ref="G4:L4"/>
    <mergeCell ref="D39:F39"/>
    <mergeCell ref="A7:D7"/>
    <mergeCell ref="J39:L39"/>
    <mergeCell ref="A34:L34"/>
    <mergeCell ref="J29:L29"/>
    <mergeCell ref="J38:L38"/>
    <mergeCell ref="G36:I36"/>
    <mergeCell ref="G42:I42"/>
    <mergeCell ref="A6:L6"/>
    <mergeCell ref="J40:L40"/>
    <mergeCell ref="D26:E26"/>
    <mergeCell ref="E12:F12"/>
    <mergeCell ref="G12:H12"/>
    <mergeCell ref="D41:F41"/>
    <mergeCell ref="D19:E19"/>
    <mergeCell ref="G37:I37"/>
    <mergeCell ref="F19:G19"/>
    <mergeCell ref="J26:L26"/>
    <mergeCell ref="C4:D4"/>
    <mergeCell ref="E4:F4"/>
    <mergeCell ref="A9:D9"/>
    <mergeCell ref="J16:L16"/>
    <mergeCell ref="C3:F3"/>
    <mergeCell ref="H25:I25"/>
    <mergeCell ref="F30:G30"/>
    <mergeCell ref="G7:H7"/>
    <mergeCell ref="J41:L41"/>
    <mergeCell ref="I7:J7"/>
    <mergeCell ref="F20:G20"/>
    <mergeCell ref="F18:G18"/>
    <mergeCell ref="A32:L32"/>
    <mergeCell ref="A11:D11"/>
    <mergeCell ref="A29:C29"/>
    <mergeCell ref="F17:G17"/>
    <mergeCell ref="H17:I17"/>
    <mergeCell ref="G41:I41"/>
    <mergeCell ref="J42:L42"/>
    <mergeCell ref="A31:C31"/>
    <mergeCell ref="F31:G31"/>
    <mergeCell ref="H19:I19"/>
    <mergeCell ref="F28:G28"/>
    <mergeCell ref="I8:J8"/>
    <mergeCell ref="H28:I28"/>
    <mergeCell ref="A24:L24"/>
    <mergeCell ref="J28:L28"/>
    <mergeCell ref="I10:J10"/>
    <mergeCell ref="D29:E29"/>
    <mergeCell ref="J37:L37"/>
    <mergeCell ref="K10:L10"/>
    <mergeCell ref="D40:F40"/>
    <mergeCell ref="G9:H9"/>
    <mergeCell ref="I9:J9"/>
    <mergeCell ref="A16:C16"/>
    <mergeCell ref="J30:L30"/>
    <mergeCell ref="A25:C25"/>
    <mergeCell ref="A8:D8"/>
    <mergeCell ref="G11:H11"/>
    <mergeCell ref="K9:L9"/>
    <mergeCell ref="I11:J11"/>
    <mergeCell ref="A18:C18"/>
    <mergeCell ref="H31:I31"/>
    <mergeCell ref="A10:D10"/>
    <mergeCell ref="F21:G21"/>
    <mergeCell ref="A42:C42"/>
    <mergeCell ref="K11:L11"/>
    <mergeCell ref="H21:I21"/>
    <mergeCell ref="D27:E27"/>
    <mergeCell ref="A22:C22"/>
    <mergeCell ref="D17:E17"/>
    <mergeCell ref="A3:B3"/>
    <mergeCell ref="A20:C20"/>
    <mergeCell ref="D42:F42"/>
    <mergeCell ref="A28:C28"/>
    <mergeCell ref="H16:I16"/>
    <mergeCell ref="K8:L8"/>
    <mergeCell ref="J18:L18"/>
    <mergeCell ref="A13:L13"/>
    <mergeCell ref="D35:F35"/>
    <mergeCell ref="D28:E28"/>
    <mergeCell ref="G40:I40"/>
    <mergeCell ref="F22:G22"/>
    <mergeCell ref="A30:C30"/>
    <mergeCell ref="A44:L44"/>
    <mergeCell ref="J17:L17"/>
    <mergeCell ref="H22:I22"/>
    <mergeCell ref="A4:B4"/>
    <mergeCell ref="D25:E25"/>
    <mergeCell ref="K7:L7"/>
    <mergeCell ref="A15:L15"/>
    <mergeCell ref="D30:E30"/>
    <mergeCell ref="E7:F7"/>
    <mergeCell ref="A12:D12"/>
    <mergeCell ref="J19:L19"/>
    <mergeCell ref="D36:F36"/>
    <mergeCell ref="A45:L47"/>
    <mergeCell ref="H30:I30"/>
    <mergeCell ref="H20:I20"/>
    <mergeCell ref="H29:I29"/>
    <mergeCell ref="J36:L36"/>
    <mergeCell ref="A27:C27"/>
    <mergeCell ref="J20:L20"/>
    <mergeCell ref="G8:H8"/>
    <mergeCell ref="D21:E21"/>
    <mergeCell ref="E10:F10"/>
    <mergeCell ref="J22:L22"/>
    <mergeCell ref="G10:H10"/>
    <mergeCell ref="J31:L31"/>
    <mergeCell ref="A17:C17"/>
    <mergeCell ref="G35:I35"/>
    <mergeCell ref="F26:G26"/>
    <mergeCell ref="E9:F9"/>
    <mergeCell ref="G3:H3"/>
    <mergeCell ref="J21:L21"/>
    <mergeCell ref="D38:F38"/>
    <mergeCell ref="I12:J12"/>
    <mergeCell ref="D16:E16"/>
    <mergeCell ref="A19:C19"/>
    <mergeCell ref="K12:L12"/>
    <mergeCell ref="E11:F11"/>
    <mergeCell ref="D18:E18"/>
    <mergeCell ref="F27:G27"/>
    <mergeCell ref="H27:I27"/>
    <mergeCell ref="I3:L3"/>
    <mergeCell ref="A1:L1"/>
    <mergeCell ref="H18:I18"/>
    <mergeCell ref="G39:I39"/>
    <mergeCell ref="H26:I26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2026-11-03T14:16:21Z</dcterms:created>
  <dcterms:modified xmlns:dcterms="http://purl.org/dc/terms/" xmlns:xsi="http://www.w3.org/2001/XMLSchema-instance" xsi:type="dcterms:W3CDTF">2026-11-03T14:16:22Z</dcterms:modified>
</cp:coreProperties>
</file>