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" sheetId="1" state="visible" r:id="rId1"/>
    <sheet xmlns:r="http://schemas.openxmlformats.org/officeDocument/2006/relationships" name="週次" sheetId="2" state="visible" r:id="rId2"/>
    <sheet xmlns:r="http://schemas.openxmlformats.org/officeDocument/2006/relationships" name="日次" sheetId="3" state="visible" r:id="rId3"/>
  </sheets>
  <definedNames>
    <definedName name="_xlnm.Print_Area" localSheetId="0">'月次'!$A$1:$L$45</definedName>
    <definedName name="_xlnm.Print_Area" localSheetId="1">'週次'!$A$1:$L$37</definedName>
    <definedName name="_xlnm.Print_Area" localSheetId="2">'日次'!$A$1:$L$43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&quot;−&quot;0.0%;0.0%"/>
    <numFmt numFmtId="165" formatCode="0.0%"/>
    <numFmt numFmtId="166" formatCode="+0.0&quot;pt&quot;;&quot;−&quot;0.0&quot;pt&quot;;0.0&quot;pt&quot;"/>
    <numFmt numFmtId="167" formatCode="yyyy-mm-dd"/>
    <numFmt numFmtId="168" formatCode="m/d"/>
    <numFmt numFmtId="169" formatCode="#,##0.0;&quot;−&quot;#,##0.0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left" vertical="center" indent="1"/>
    </xf>
    <xf numFmtId="3" fontId="7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165" fontId="4" fillId="5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165" fontId="7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166" fontId="4" fillId="5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6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wrapText="1"/>
    </xf>
    <xf numFmtId="168" fontId="4" fillId="0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168" fontId="4" fillId="5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center" vertical="center"/>
    </xf>
    <xf numFmtId="3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164" fontId="7" fillId="5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169" fontId="7" fillId="5" borderId="2" applyAlignment="1" pivotButton="0" quotePrefix="0" xfId="0">
      <alignment horizontal="right" vertical="center"/>
    </xf>
    <xf numFmtId="169" fontId="4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業務報告書（月次）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報告先</t>
        </is>
      </c>
      <c r="B3" s="5" t="n"/>
      <c r="C3" s="6" t="inlineStr">
        <is>
          <t>サンプル通販株式会社 御中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2026年11月6日</t>
        </is>
      </c>
      <c r="J3" s="7" t="n"/>
      <c r="K3" s="7" t="n"/>
      <c r="L3" s="7" t="n"/>
    </row>
    <row r="4" ht="21" customHeight="1">
      <c r="A4" s="4" t="inlineStr">
        <is>
          <t>報告者</t>
        </is>
      </c>
      <c r="B4" s="5" t="n"/>
      <c r="C4" s="6" t="inlineStr">
        <is>
          <t>株式会社サポートワン</t>
        </is>
      </c>
      <c r="D4" s="7" t="n"/>
      <c r="E4" s="7" t="n"/>
      <c r="F4" s="7" t="n"/>
      <c r="G4" s="4" t="inlineStr">
        <is>
          <t>対象期間</t>
        </is>
      </c>
      <c r="H4" s="5" t="n"/>
      <c r="I4" s="6" t="inlineStr">
        <is>
          <t>2026年10月1日〜31日</t>
        </is>
      </c>
      <c r="J4" s="7" t="n"/>
      <c r="K4" s="7" t="n"/>
      <c r="L4" s="7" t="n"/>
    </row>
    <row r="5" ht="21" customHeight="1">
      <c r="A5" s="4" t="inlineStr">
        <is>
          <t>業務名</t>
        </is>
      </c>
      <c r="B5" s="5" t="n"/>
      <c r="C5" s="6" t="inlineStr">
        <is>
          <t>カスタマーサポート業務</t>
        </is>
      </c>
      <c r="D5" s="7" t="n"/>
      <c r="E5" s="7" t="n"/>
      <c r="F5" s="7" t="n"/>
      <c r="G5" s="4" t="inlineStr">
        <is>
          <t>業務の範囲</t>
        </is>
      </c>
      <c r="H5" s="5" t="n"/>
      <c r="I5" s="6" t="inlineStr">
        <is>
          <t>電話・メール・チャット対応</t>
        </is>
      </c>
      <c r="J5" s="7" t="n"/>
      <c r="K5" s="7" t="n"/>
      <c r="L5" s="7" t="n"/>
    </row>
    <row r="6" ht="8" customHeight="1"/>
    <row r="7" ht="20" customHeight="1">
      <c r="A7" s="4" t="inlineStr">
        <is>
          <t>今月の結論（3行で）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18" customHeight="1">
      <c r="A8" s="8" t="inlineStr">
        <is>
          <t>・対応件数は18,436件で、前月より7.8%増えました。10/13〜14のセール明けに配送の問い合わせが集中し、最多は13日の911件でした。
・応答率は96.2%で、目標の95.0%を3か月続けて上回りました。平均処理時間は4分12秒で、前月より18秒短くなりました。
・返品の受付をチャットボットで先に聞き取る形に変え、返品の受付の平均処理時間を1分50秒短くしました。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9" t="inlineStr">
        <is>
          <t>主な数字（今月・前月・目標）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30" customHeight="1">
      <c r="A15" s="11" t="inlineStr">
        <is>
          <t>指標</t>
        </is>
      </c>
      <c r="B15" s="12" t="n"/>
      <c r="C15" s="12" t="n"/>
      <c r="D15" s="11" t="inlineStr">
        <is>
          <t>今月</t>
        </is>
      </c>
      <c r="E15" s="11" t="inlineStr">
        <is>
          <t>前月</t>
        </is>
      </c>
      <c r="F15" s="11" t="inlineStr">
        <is>
          <t>前月比</t>
        </is>
      </c>
      <c r="G15" s="11" t="inlineStr">
        <is>
          <t>目標</t>
        </is>
      </c>
      <c r="H15" s="11" t="inlineStr">
        <is>
          <t>目標の
向き</t>
        </is>
      </c>
      <c r="I15" s="11" t="inlineStr">
        <is>
          <t>達成率</t>
        </is>
      </c>
      <c r="J15" s="11" t="inlineStr">
        <is>
          <t>ひとこと（数字が動いた理由）</t>
        </is>
      </c>
      <c r="K15" s="12" t="n"/>
      <c r="L15" s="12" t="n"/>
    </row>
    <row r="16" ht="46" customHeight="1">
      <c r="A16" s="13" t="inlineStr">
        <is>
          <t>対応件数（件）</t>
        </is>
      </c>
      <c r="B16" s="7" t="n"/>
      <c r="C16" s="7" t="n"/>
      <c r="D16" s="14" t="n">
        <v>18436</v>
      </c>
      <c r="E16" s="15" t="n">
        <v>17102</v>
      </c>
      <c r="F16" s="16">
        <f>IF(COUNT(D16,E16)&lt;2,"",IF(E16&lt;=0,"",D16/E16-1))</f>
        <v/>
      </c>
      <c r="G16" s="15" t="n"/>
      <c r="H16" s="17" t="n"/>
      <c r="I16" s="18">
        <f>IF(COUNT(D16,G16)&lt;2,"",IF(H16="以下",IF(D16&lt;=0,"",G16/D16),IF(G16&lt;=0,"",D16/G16)))</f>
        <v/>
      </c>
      <c r="J16" s="19" t="inlineStr">
        <is>
          <t>セール明けの10/13〜14に集中。最多は13日の911件</t>
        </is>
      </c>
      <c r="K16" s="7" t="n"/>
      <c r="L16" s="7" t="n"/>
    </row>
    <row r="17" ht="46" customHeight="1">
      <c r="A17" s="13" t="inlineStr">
        <is>
          <t>平均処理時間（秒）</t>
        </is>
      </c>
      <c r="B17" s="7" t="n"/>
      <c r="C17" s="7" t="n"/>
      <c r="D17" s="14" t="n">
        <v>252</v>
      </c>
      <c r="E17" s="15" t="n">
        <v>270</v>
      </c>
      <c r="F17" s="16">
        <f>IF(COUNT(D17,E17)&lt;2,"",IF(E17&lt;=0,"",D17/E17-1))</f>
        <v/>
      </c>
      <c r="G17" s="15" t="n">
        <v>270</v>
      </c>
      <c r="H17" s="17" t="inlineStr">
        <is>
          <t>以下</t>
        </is>
      </c>
      <c r="I17" s="18">
        <f>IF(COUNT(D17,G17)&lt;2,"",IF(H17="以下",IF(D17&lt;=0,"",G17/D17),IF(G17&lt;=0,"",D17/G17)))</f>
        <v/>
      </c>
      <c r="J17" s="19" t="inlineStr">
        <is>
          <t>4分12秒（目標4分30秒以内）。返品の受付の変更で短くなった</t>
        </is>
      </c>
      <c r="K17" s="7" t="n"/>
      <c r="L17" s="7" t="n"/>
    </row>
    <row r="18" ht="33" customHeight="1">
      <c r="A18" s="13" t="inlineStr">
        <is>
          <t>処理ミス（件）</t>
        </is>
      </c>
      <c r="B18" s="7" t="n"/>
      <c r="C18" s="7" t="n"/>
      <c r="D18" s="14" t="n">
        <v>6</v>
      </c>
      <c r="E18" s="15" t="n">
        <v>9</v>
      </c>
      <c r="F18" s="16">
        <f>IF(COUNT(D18,E18)&lt;2,"",IF(E18&lt;=0,"",D18/E18-1))</f>
        <v/>
      </c>
      <c r="G18" s="15" t="n"/>
      <c r="H18" s="17" t="n"/>
      <c r="I18" s="18">
        <f>IF(COUNT(D18,G18)&lt;2,"",IF(H18="以下",IF(D18&lt;=0,"",G18/D18),IF(G18&lt;=0,"",D18/G18)))</f>
        <v/>
      </c>
      <c r="J18" s="19" t="inlineStr">
        <is>
          <t>ミス率0.03%（前月0.05%）</t>
        </is>
      </c>
      <c r="K18" s="7" t="n"/>
      <c r="L18" s="7" t="n"/>
    </row>
    <row r="19" ht="20" customHeight="1">
      <c r="A19" s="13" t="inlineStr">
        <is>
          <t>応答率</t>
        </is>
      </c>
      <c r="B19" s="7" t="n"/>
      <c r="C19" s="7" t="n"/>
      <c r="D19" s="20" t="n">
        <v>0.9620000000000001</v>
      </c>
      <c r="E19" s="21" t="n">
        <v>0.951</v>
      </c>
      <c r="F19" s="22">
        <f>IF(COUNT(D19,E19)&lt;2,"",ROUND(D19*100,1)-ROUND(E19*100,1))</f>
        <v/>
      </c>
      <c r="G19" s="21" t="n">
        <v>0.95</v>
      </c>
      <c r="H19" s="17" t="inlineStr">
        <is>
          <t>以上</t>
        </is>
      </c>
      <c r="I19" s="18">
        <f>IF(COUNT(D19,G19)&lt;2,"",IF(H19="以下",IF(D19&lt;=0,"",G19/D19),IF(G19&lt;=0,"",D19/G19)))</f>
        <v/>
      </c>
      <c r="J19" s="19" t="inlineStr">
        <is>
          <t>3か月続けて目標を上回った</t>
        </is>
      </c>
      <c r="K19" s="7" t="n"/>
      <c r="L19" s="7" t="n"/>
    </row>
    <row r="20" ht="33" customHeight="1">
      <c r="A20" s="13" t="inlineStr">
        <is>
          <t>一次解決率</t>
        </is>
      </c>
      <c r="B20" s="7" t="n"/>
      <c r="C20" s="7" t="n"/>
      <c r="D20" s="20" t="n">
        <v>0.84</v>
      </c>
      <c r="E20" s="21" t="n">
        <v>0.823</v>
      </c>
      <c r="F20" s="22">
        <f>IF(COUNT(D20,E20)&lt;2,"",ROUND(D20*100,1)-ROUND(E20*100,1))</f>
        <v/>
      </c>
      <c r="G20" s="21" t="n"/>
      <c r="H20" s="17" t="n"/>
      <c r="I20" s="18">
        <f>IF(COUNT(D20,G20)&lt;2,"",IF(H20="以下",IF(D20&lt;=0,"",G20/D20),IF(G20&lt;=0,"",D20/G20)))</f>
        <v/>
      </c>
      <c r="J20" s="19" t="inlineStr">
        <is>
          <t>回答テンプレートの整備で、毎月上がっている</t>
        </is>
      </c>
      <c r="K20" s="7" t="n"/>
      <c r="L20" s="7" t="n"/>
    </row>
    <row r="21" ht="16" customHeight="1">
      <c r="A21" s="23" t="inlineStr">
        <is>
          <t>前月比＝今月÷前月−1（率の行は、今月−前月を pt で出す）。達成率＝今月÷目標。</t>
        </is>
      </c>
    </row>
    <row r="22" ht="16" customHeight="1">
      <c r="A22" s="23" t="inlineStr">
        <is>
          <t>目標の向きが「以下」の行（時間・ミスなど少ないほどよい数字）は、達成率＝目標÷今月。</t>
        </is>
      </c>
    </row>
    <row r="23" ht="16" customHeight="1">
      <c r="A23" s="23" t="inlineStr">
        <is>
          <t>目標の向きは一覧から選べます。色の付いた欄は数式で計算します。</t>
        </is>
      </c>
    </row>
    <row r="24" ht="8" customHeight="1"/>
    <row r="25" ht="20" customHeight="1">
      <c r="A25" s="9" t="inlineStr">
        <is>
          <t>実施した業務</t>
        </is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</row>
    <row r="26" ht="20" customHeight="1">
      <c r="A26" s="24" t="inlineStr">
        <is>
          <t>業務</t>
        </is>
      </c>
      <c r="B26" s="12" t="n"/>
      <c r="C26" s="12" t="n"/>
      <c r="D26" s="24" t="inlineStr">
        <is>
          <t>実施の内容</t>
        </is>
      </c>
      <c r="E26" s="12" t="n"/>
      <c r="F26" s="12" t="n"/>
      <c r="G26" s="12" t="n"/>
      <c r="H26" s="12" t="n"/>
      <c r="I26" s="24" t="inlineStr">
        <is>
          <t>結果・件数</t>
        </is>
      </c>
      <c r="J26" s="12" t="n"/>
      <c r="K26" s="12" t="n"/>
      <c r="L26" s="12" t="n"/>
    </row>
    <row r="27" ht="76" customHeight="1">
      <c r="A27" s="6" t="inlineStr">
        <is>
          <t>問い合わせ対応（電話・メール・チャット）</t>
        </is>
      </c>
      <c r="B27" s="7" t="n"/>
      <c r="C27" s="7" t="n"/>
      <c r="D27" s="6" t="inlineStr">
        <is>
          <t>配送・お届け6,268件、返品・交換4,056件、注文の変更・キャンセル3,318件、支払い2,028件、商品の仕様1,659件、その他1,107件</t>
        </is>
      </c>
      <c r="E27" s="7" t="n"/>
      <c r="F27" s="7" t="n"/>
      <c r="G27" s="7" t="n"/>
      <c r="H27" s="7" t="n"/>
      <c r="I27" s="6" t="inlineStr">
        <is>
          <t>18,436件（前月比+7.8%）</t>
        </is>
      </c>
      <c r="J27" s="7" t="n"/>
      <c r="K27" s="7" t="n"/>
      <c r="L27" s="7" t="n"/>
    </row>
    <row r="28" ht="48" customHeight="1">
      <c r="A28" s="6" t="inlineStr">
        <is>
          <t>返品の受付の変更</t>
        </is>
      </c>
      <c r="B28" s="7" t="n"/>
      <c r="C28" s="7" t="n"/>
      <c r="D28" s="6" t="inlineStr">
        <is>
          <t>電話での聞き取りをやめ、チャットボットで理由・注文番号・商品の状態を先に集めてから対応</t>
        </is>
      </c>
      <c r="E28" s="7" t="n"/>
      <c r="F28" s="7" t="n"/>
      <c r="G28" s="7" t="n"/>
      <c r="H28" s="7" t="n"/>
      <c r="I28" s="6" t="inlineStr">
        <is>
          <t>平均処理時間 9月 6:40 → 10月 4:50（−1分50秒）</t>
        </is>
      </c>
      <c r="J28" s="7" t="n"/>
      <c r="K28" s="7" t="n"/>
      <c r="L28" s="7" t="n"/>
    </row>
    <row r="29" ht="48" customHeight="1">
      <c r="A29" s="6" t="inlineStr">
        <is>
          <t>返品のFAQの追加</t>
        </is>
      </c>
      <c r="B29" s="7" t="n"/>
      <c r="C29" s="7" t="n"/>
      <c r="D29" s="6" t="inlineStr">
        <is>
          <t>返品の条件と手順のFAQを12本追加し、注文確認メールに案内を入れました</t>
        </is>
      </c>
      <c r="E29" s="7" t="n"/>
      <c r="F29" s="7" t="n"/>
      <c r="G29" s="7" t="n"/>
      <c r="H29" s="7" t="n"/>
      <c r="I29" s="6" t="inlineStr">
        <is>
          <t>件数 9月 4,457件 → 10月 4,056件（−9%）</t>
        </is>
      </c>
      <c r="J29" s="7" t="n"/>
      <c r="K29" s="7" t="n"/>
      <c r="L29" s="7" t="n"/>
    </row>
    <row r="30" ht="48" customHeight="1">
      <c r="A30" s="6" t="inlineStr">
        <is>
          <t>セール時の体制</t>
        </is>
      </c>
      <c r="B30" s="7" t="n"/>
      <c r="C30" s="7" t="n"/>
      <c r="D30" s="6" t="inlineStr">
        <is>
          <t>セールの前日からシフトを2名増やし、配送の問い合わせの待ち時間を短くしました</t>
        </is>
      </c>
      <c r="E30" s="7" t="n"/>
      <c r="F30" s="7" t="n"/>
      <c r="G30" s="7" t="n"/>
      <c r="H30" s="7" t="n"/>
      <c r="I30" s="6" t="inlineStr">
        <is>
          <t>応答率 前回セール 91.2% → 今回 95.8%（+4.6pt）</t>
        </is>
      </c>
      <c r="J30" s="7" t="n"/>
      <c r="K30" s="7" t="n"/>
      <c r="L30" s="7" t="n"/>
    </row>
    <row r="31" ht="8" customHeight="1"/>
    <row r="32" ht="20" customHeight="1">
      <c r="A32" s="9" t="inlineStr">
        <is>
          <t>問題と対応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</row>
    <row r="33" ht="20" customHeight="1">
      <c r="A33" s="24" t="inlineStr">
        <is>
          <t>発生日</t>
        </is>
      </c>
      <c r="B33" s="12" t="n"/>
      <c r="C33" s="24" t="inlineStr">
        <is>
          <t>内容</t>
        </is>
      </c>
      <c r="D33" s="12" t="n"/>
      <c r="E33" s="12" t="n"/>
      <c r="F33" s="12" t="n"/>
      <c r="G33" s="24" t="inlineStr">
        <is>
          <t>対応</t>
        </is>
      </c>
      <c r="H33" s="12" t="n"/>
      <c r="I33" s="12" t="n"/>
      <c r="J33" s="12" t="n"/>
      <c r="K33" s="24" t="inlineStr">
        <is>
          <t>状況</t>
        </is>
      </c>
      <c r="L33" s="12" t="n"/>
    </row>
    <row r="34" ht="62" customHeight="1">
      <c r="A34" s="6" t="inlineStr">
        <is>
          <t>10/13〜14</t>
        </is>
      </c>
      <c r="B34" s="7" t="n"/>
      <c r="C34" s="6" t="inlineStr">
        <is>
          <t>セール明けに配送の問い合わせが集中（最多は13日の911件）</t>
        </is>
      </c>
      <c r="D34" s="7" t="n"/>
      <c r="E34" s="7" t="n"/>
      <c r="F34" s="7" t="n"/>
      <c r="G34" s="6" t="inlineStr">
        <is>
          <t>セールの前日からシフトを2名増やし、セール時の応答率95.8%を保った（前回のセールは91.2%）</t>
        </is>
      </c>
      <c r="H34" s="7" t="n"/>
      <c r="I34" s="7" t="n"/>
      <c r="J34" s="7" t="n"/>
      <c r="K34" s="25" t="inlineStr">
        <is>
          <t>済</t>
        </is>
      </c>
      <c r="L34" s="7" t="n"/>
    </row>
    <row r="35" ht="48" customHeight="1">
      <c r="A35" s="6" t="inlineStr">
        <is>
          <t>10月中</t>
        </is>
      </c>
      <c r="B35" s="7" t="n"/>
      <c r="C35" s="6" t="inlineStr">
        <is>
          <t>コンビニ払いの支払い期限についての問い合わせが増えた</t>
        </is>
      </c>
      <c r="D35" s="7" t="n"/>
      <c r="E35" s="7" t="n"/>
      <c r="F35" s="7" t="n"/>
      <c r="G35" s="6" t="inlineStr">
        <is>
          <t>回答テンプレートに支払い期限の案内を足した。FAQへの追加を11月にご相談</t>
        </is>
      </c>
      <c r="H35" s="7" t="n"/>
      <c r="I35" s="7" t="n"/>
      <c r="J35" s="7" t="n"/>
      <c r="K35" s="25" t="inlineStr">
        <is>
          <t>対応中</t>
        </is>
      </c>
      <c r="L35" s="7" t="n"/>
    </row>
    <row r="36" ht="8" customHeight="1"/>
    <row r="37" ht="20" customHeight="1">
      <c r="A37" s="9" t="inlineStr">
        <is>
          <t>来月の予定</t>
        </is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</row>
    <row r="38" ht="20" customHeight="1">
      <c r="A38" s="24" t="inlineStr">
        <is>
          <t>予定</t>
        </is>
      </c>
      <c r="B38" s="12" t="n"/>
      <c r="C38" s="12" t="n"/>
      <c r="D38" s="12" t="n"/>
      <c r="E38" s="12" t="n"/>
      <c r="F38" s="12" t="n"/>
      <c r="G38" s="12" t="n"/>
      <c r="H38" s="24" t="inlineStr">
        <is>
          <t>時期</t>
        </is>
      </c>
      <c r="I38" s="12" t="n"/>
      <c r="J38" s="24" t="inlineStr">
        <is>
          <t>担当</t>
        </is>
      </c>
      <c r="K38" s="12" t="n"/>
      <c r="L38" s="12" t="n"/>
    </row>
    <row r="39" ht="34" customHeight="1">
      <c r="A39" s="6" t="inlineStr">
        <is>
          <t>発送完了メールを1日早める案を試し、「いつ届くか」の問い合わせが減るかを確かめる</t>
        </is>
      </c>
      <c r="B39" s="7" t="n"/>
      <c r="C39" s="7" t="n"/>
      <c r="D39" s="7" t="n"/>
      <c r="E39" s="7" t="n"/>
      <c r="F39" s="7" t="n"/>
      <c r="G39" s="7" t="n"/>
      <c r="H39" s="6" t="inlineStr">
        <is>
          <t>11月</t>
        </is>
      </c>
      <c r="I39" s="7" t="n"/>
      <c r="J39" s="6" t="inlineStr">
        <is>
          <t>貴社・当社</t>
        </is>
      </c>
      <c r="K39" s="7" t="n"/>
      <c r="L39" s="7" t="n"/>
    </row>
    <row r="40" ht="34" customHeight="1">
      <c r="A40" s="6" t="inlineStr">
        <is>
          <t>配送の問い合わせの件数の変化を、11月分の報告でお伝えする</t>
        </is>
      </c>
      <c r="B40" s="7" t="n"/>
      <c r="C40" s="7" t="n"/>
      <c r="D40" s="7" t="n"/>
      <c r="E40" s="7" t="n"/>
      <c r="F40" s="7" t="n"/>
      <c r="G40" s="7" t="n"/>
      <c r="H40" s="6" t="inlineStr">
        <is>
          <t>11月分の報告</t>
        </is>
      </c>
      <c r="I40" s="7" t="n"/>
      <c r="J40" s="6" t="inlineStr">
        <is>
          <t>当社</t>
        </is>
      </c>
      <c r="K40" s="7" t="n"/>
      <c r="L40" s="7" t="n"/>
    </row>
    <row r="41" ht="21" customHeight="1">
      <c r="A41" s="6" t="inlineStr">
        <is>
          <t>支払い期限のFAQの追加（ご相談のうえ）</t>
        </is>
      </c>
      <c r="B41" s="7" t="n"/>
      <c r="C41" s="7" t="n"/>
      <c r="D41" s="7" t="n"/>
      <c r="E41" s="7" t="n"/>
      <c r="F41" s="7" t="n"/>
      <c r="G41" s="7" t="n"/>
      <c r="H41" s="6" t="inlineStr">
        <is>
          <t>11月中</t>
        </is>
      </c>
      <c r="I41" s="7" t="n"/>
      <c r="J41" s="6" t="inlineStr">
        <is>
          <t>当社</t>
        </is>
      </c>
      <c r="K41" s="7" t="n"/>
      <c r="L41" s="7" t="n"/>
    </row>
    <row r="42" ht="8" customHeight="1"/>
    <row r="43" ht="20" customHeight="1">
      <c r="A43" s="4" t="inlineStr">
        <is>
          <t>ご相談・お願い</t>
        </is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</row>
    <row r="44" ht="18" customHeight="1">
      <c r="A44" s="8" t="inlineStr">
        <is>
          <t>・発送完了メールを1日早める件について、貴社のご判断をお願いします。「いつ届くか」の問い合わせを減らせる見込みです。</t>
        </is>
      </c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18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</sheetData>
  <mergeCells count="76">
    <mergeCell ref="A7:L7"/>
    <mergeCell ref="A25:L25"/>
    <mergeCell ref="K34:L34"/>
    <mergeCell ref="I1:L1"/>
    <mergeCell ref="H38:I38"/>
    <mergeCell ref="J40:L40"/>
    <mergeCell ref="G35:J35"/>
    <mergeCell ref="K33:L33"/>
    <mergeCell ref="I4:L4"/>
    <mergeCell ref="A37:L37"/>
    <mergeCell ref="A18:C18"/>
    <mergeCell ref="A27:C27"/>
    <mergeCell ref="A38:G38"/>
    <mergeCell ref="H41:I41"/>
    <mergeCell ref="I29:L29"/>
    <mergeCell ref="A44:L45"/>
    <mergeCell ref="A1:H1"/>
    <mergeCell ref="J20:L20"/>
    <mergeCell ref="A21:L21"/>
    <mergeCell ref="A26:C26"/>
    <mergeCell ref="H40:I40"/>
    <mergeCell ref="H39:I39"/>
    <mergeCell ref="K35:L35"/>
    <mergeCell ref="J41:L41"/>
    <mergeCell ref="J16:L16"/>
    <mergeCell ref="C3:F3"/>
    <mergeCell ref="D26:H26"/>
    <mergeCell ref="A40:G40"/>
    <mergeCell ref="C34:F34"/>
    <mergeCell ref="A39:G39"/>
    <mergeCell ref="A23:L23"/>
    <mergeCell ref="A32:L32"/>
    <mergeCell ref="A17:C17"/>
    <mergeCell ref="A14:L14"/>
    <mergeCell ref="D27:H27"/>
    <mergeCell ref="I30:L30"/>
    <mergeCell ref="A22:L22"/>
    <mergeCell ref="C33:F33"/>
    <mergeCell ref="A29:C29"/>
    <mergeCell ref="C5:F5"/>
    <mergeCell ref="A3:B3"/>
    <mergeCell ref="A8:L12"/>
    <mergeCell ref="G3:H3"/>
    <mergeCell ref="A20:C20"/>
    <mergeCell ref="I27:L27"/>
    <mergeCell ref="A34:B34"/>
    <mergeCell ref="A28:C28"/>
    <mergeCell ref="A19:C19"/>
    <mergeCell ref="I26:L26"/>
    <mergeCell ref="A43:L43"/>
    <mergeCell ref="C35:F35"/>
    <mergeCell ref="C4:F4"/>
    <mergeCell ref="J18:L18"/>
    <mergeCell ref="A33:B33"/>
    <mergeCell ref="A5:B5"/>
    <mergeCell ref="G5:H5"/>
    <mergeCell ref="D28:H28"/>
    <mergeCell ref="J39:L39"/>
    <mergeCell ref="A30:C30"/>
    <mergeCell ref="J17:L17"/>
    <mergeCell ref="A15:C15"/>
    <mergeCell ref="A41:G41"/>
    <mergeCell ref="A35:B35"/>
    <mergeCell ref="A4:B4"/>
    <mergeCell ref="G4:H4"/>
    <mergeCell ref="I28:L28"/>
    <mergeCell ref="D30:H30"/>
    <mergeCell ref="J38:L38"/>
    <mergeCell ref="I3:L3"/>
    <mergeCell ref="J19:L19"/>
    <mergeCell ref="G34:J34"/>
    <mergeCell ref="D29:H29"/>
    <mergeCell ref="G33:J33"/>
    <mergeCell ref="A16:C16"/>
    <mergeCell ref="I5:L5"/>
    <mergeCell ref="J15:L15"/>
  </mergeCells>
  <dataValidations count="2">
    <dataValidation sqref="H16:H20" showDropDown="0" showInputMessage="0" showErrorMessage="0" allowBlank="1" type="list">
      <formula1>"以上,以下"</formula1>
    </dataValidation>
    <dataValidation sqref="K34:K35" showDropDown="0" showInputMessage="0" showErrorMessage="0" allowBlank="1" type="list">
      <formula1>"済,対応中,未着手"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業務報告書（週次）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2026年10月12日〜18日</t>
        </is>
      </c>
      <c r="J1" s="2" t="n"/>
      <c r="K1" s="2" t="n"/>
      <c r="L1" s="2" t="n"/>
    </row>
    <row r="2" ht="6" customHeight="1"/>
    <row r="3" ht="21" customHeight="1">
      <c r="A3" s="4" t="inlineStr">
        <is>
          <t>報告先</t>
        </is>
      </c>
      <c r="B3" s="5" t="n"/>
      <c r="C3" s="6" t="inlineStr">
        <is>
          <t>サンプル通販株式会社 御中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2026年10月19日</t>
        </is>
      </c>
      <c r="J3" s="7" t="n"/>
      <c r="K3" s="7" t="n"/>
      <c r="L3" s="7" t="n"/>
    </row>
    <row r="4" ht="21" customHeight="1">
      <c r="A4" s="4" t="inlineStr">
        <is>
          <t>報告者</t>
        </is>
      </c>
      <c r="B4" s="5" t="n"/>
      <c r="C4" s="6" t="inlineStr">
        <is>
          <t>株式会社サポートワン</t>
        </is>
      </c>
      <c r="D4" s="7" t="n"/>
      <c r="E4" s="7" t="n"/>
      <c r="F4" s="7" t="n"/>
      <c r="G4" s="4" t="inlineStr">
        <is>
          <t>業務名</t>
        </is>
      </c>
      <c r="H4" s="5" t="n"/>
      <c r="I4" s="6" t="inlineStr">
        <is>
          <t>カスタマーサポート業務</t>
        </is>
      </c>
      <c r="J4" s="7" t="n"/>
      <c r="K4" s="7" t="n"/>
      <c r="L4" s="7" t="n"/>
    </row>
    <row r="5" ht="8" customHeight="1"/>
    <row r="6" ht="20" customHeight="1">
      <c r="A6" s="4" t="inlineStr">
        <is>
          <t>今週の結論（3行で）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 ht="18" customHeight="1">
      <c r="A7" s="8" t="inlineStr">
        <is>
          <t>・対応件数は4,610件で、前週より14.5%増えました。セール明けの13日・14日に配送の問い合わせが集中し、最多は13日の911件でした。
・シフトを2名増やした体制で対応し、セール時の応答率は95.8%でした（前回のセールは91.2%）。
・16日には、平日の通常の件数（600件台）に戻りました。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8" customHeight="1"/>
    <row r="12" ht="20" customHeight="1">
      <c r="A12" s="9" t="inlineStr">
        <is>
          <t>日別の実績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</row>
    <row r="13" ht="20" customHeight="1">
      <c r="A13" s="11" t="inlineStr">
        <is>
          <t>日付</t>
        </is>
      </c>
      <c r="B13" s="11" t="inlineStr">
        <is>
          <t>曜日</t>
        </is>
      </c>
      <c r="C13" s="11" t="inlineStr">
        <is>
          <t>対応件数</t>
        </is>
      </c>
      <c r="D13" s="12" t="n"/>
      <c r="E13" s="11" t="inlineStr">
        <is>
          <t>前週の同じ曜日</t>
        </is>
      </c>
      <c r="F13" s="12" t="n"/>
      <c r="G13" s="11" t="inlineStr">
        <is>
          <t>前週比</t>
        </is>
      </c>
      <c r="H13" s="11" t="inlineStr">
        <is>
          <t>メモ</t>
        </is>
      </c>
      <c r="I13" s="12" t="n"/>
      <c r="J13" s="12" t="n"/>
      <c r="K13" s="12" t="n"/>
      <c r="L13" s="12" t="n"/>
    </row>
    <row r="14" ht="20" customHeight="1">
      <c r="A14" s="26" t="n">
        <v>46307</v>
      </c>
      <c r="B14" s="27">
        <f>IF(A14="","",MID("日月火水木金土",WEEKDAY(A14),1))</f>
        <v/>
      </c>
      <c r="C14" s="15" t="n">
        <v>628</v>
      </c>
      <c r="D14" s="7" t="n"/>
      <c r="E14" s="15" t="n">
        <v>615</v>
      </c>
      <c r="F14" s="7" t="n"/>
      <c r="G14" s="16">
        <f>IF(COUNT(C14,E14)&lt;2,"",IF(E14&lt;=0,"",C14/E14-1))</f>
        <v/>
      </c>
      <c r="H14" s="28" t="n"/>
      <c r="I14" s="7" t="n"/>
      <c r="J14" s="7" t="n"/>
      <c r="K14" s="7" t="n"/>
      <c r="L14" s="7" t="n"/>
    </row>
    <row r="15" ht="20" customHeight="1">
      <c r="A15" s="29">
        <f>IF(A14="","",A14+1)</f>
        <v/>
      </c>
      <c r="B15" s="27">
        <f>IF(A15="","",MID("日月火水木金土",WEEKDAY(A15),1))</f>
        <v/>
      </c>
      <c r="C15" s="15" t="n">
        <v>911</v>
      </c>
      <c r="D15" s="7" t="n"/>
      <c r="E15" s="15" t="n">
        <v>666</v>
      </c>
      <c r="F15" s="7" t="n"/>
      <c r="G15" s="16">
        <f>IF(COUNT(C15,E15)&lt;2,"",IF(E15&lt;=0,"",C15/E15-1))</f>
        <v/>
      </c>
      <c r="H15" s="28" t="inlineStr">
        <is>
          <t>最多。セールの配送に関する問い合わせが中心</t>
        </is>
      </c>
      <c r="I15" s="7" t="n"/>
      <c r="J15" s="7" t="n"/>
      <c r="K15" s="7" t="n"/>
      <c r="L15" s="7" t="n"/>
    </row>
    <row r="16" ht="20" customHeight="1">
      <c r="A16" s="29">
        <f>IF(A15="","",A15+1)</f>
        <v/>
      </c>
      <c r="B16" s="27">
        <f>IF(A16="","",MID("日月火水木金土",WEEKDAY(A16),1))</f>
        <v/>
      </c>
      <c r="C16" s="15" t="n">
        <v>846</v>
      </c>
      <c r="D16" s="7" t="n"/>
      <c r="E16" s="15" t="n">
        <v>668</v>
      </c>
      <c r="F16" s="7" t="n"/>
      <c r="G16" s="16">
        <f>IF(COUNT(C16,E16)&lt;2,"",IF(E16&lt;=0,"",C16/E16-1))</f>
        <v/>
      </c>
      <c r="H16" s="28" t="inlineStr">
        <is>
          <t>セールの配送に関する問い合わせが続く</t>
        </is>
      </c>
      <c r="I16" s="7" t="n"/>
      <c r="J16" s="7" t="n"/>
      <c r="K16" s="7" t="n"/>
      <c r="L16" s="7" t="n"/>
    </row>
    <row r="17" ht="20" customHeight="1">
      <c r="A17" s="29">
        <f>IF(A16="","",A16+1)</f>
        <v/>
      </c>
      <c r="B17" s="27">
        <f>IF(A17="","",MID("日月火水木金土",WEEKDAY(A17),1))</f>
        <v/>
      </c>
      <c r="C17" s="15" t="n">
        <v>812</v>
      </c>
      <c r="D17" s="7" t="n"/>
      <c r="E17" s="15" t="n">
        <v>641</v>
      </c>
      <c r="F17" s="7" t="n"/>
      <c r="G17" s="16">
        <f>IF(COUNT(C17,E17)&lt;2,"",IF(E17&lt;=0,"",C17/E17-1))</f>
        <v/>
      </c>
      <c r="H17" s="28" t="n"/>
      <c r="I17" s="7" t="n"/>
      <c r="J17" s="7" t="n"/>
      <c r="K17" s="7" t="n"/>
      <c r="L17" s="7" t="n"/>
    </row>
    <row r="18" ht="20" customHeight="1">
      <c r="A18" s="29">
        <f>IF(A17="","",A17+1)</f>
        <v/>
      </c>
      <c r="B18" s="27">
        <f>IF(A18="","",MID("日月火水木金土",WEEKDAY(A18),1))</f>
        <v/>
      </c>
      <c r="C18" s="15" t="n">
        <v>616</v>
      </c>
      <c r="D18" s="7" t="n"/>
      <c r="E18" s="15" t="n">
        <v>640</v>
      </c>
      <c r="F18" s="7" t="n"/>
      <c r="G18" s="16">
        <f>IF(COUNT(C18,E18)&lt;2,"",IF(E18&lt;=0,"",C18/E18-1))</f>
        <v/>
      </c>
      <c r="H18" s="28" t="inlineStr">
        <is>
          <t>平日の通常の件数に戻った</t>
        </is>
      </c>
      <c r="I18" s="7" t="n"/>
      <c r="J18" s="7" t="n"/>
      <c r="K18" s="7" t="n"/>
      <c r="L18" s="7" t="n"/>
    </row>
    <row r="19" ht="20" customHeight="1">
      <c r="A19" s="29">
        <f>IF(A18="","",A18+1)</f>
        <v/>
      </c>
      <c r="B19" s="27">
        <f>IF(A19="","",MID("日月火水木金土",WEEKDAY(A19),1))</f>
        <v/>
      </c>
      <c r="C19" s="15" t="n">
        <v>404</v>
      </c>
      <c r="D19" s="7" t="n"/>
      <c r="E19" s="15" t="n">
        <v>404</v>
      </c>
      <c r="F19" s="7" t="n"/>
      <c r="G19" s="16">
        <f>IF(COUNT(C19,E19)&lt;2,"",IF(E19&lt;=0,"",C19/E19-1))</f>
        <v/>
      </c>
      <c r="H19" s="28" t="n"/>
      <c r="I19" s="7" t="n"/>
      <c r="J19" s="7" t="n"/>
      <c r="K19" s="7" t="n"/>
      <c r="L19" s="7" t="n"/>
    </row>
    <row r="20" ht="20" customHeight="1">
      <c r="A20" s="29">
        <f>IF(A19="","",A19+1)</f>
        <v/>
      </c>
      <c r="B20" s="27">
        <f>IF(A20="","",MID("日月火水木金土",WEEKDAY(A20),1))</f>
        <v/>
      </c>
      <c r="C20" s="15" t="n">
        <v>393</v>
      </c>
      <c r="D20" s="7" t="n"/>
      <c r="E20" s="15" t="n">
        <v>391</v>
      </c>
      <c r="F20" s="7" t="n"/>
      <c r="G20" s="16">
        <f>IF(COUNT(C20,E20)&lt;2,"",IF(E20&lt;=0,"",C20/E20-1))</f>
        <v/>
      </c>
      <c r="H20" s="28" t="n"/>
      <c r="I20" s="7" t="n"/>
      <c r="J20" s="7" t="n"/>
      <c r="K20" s="7" t="n"/>
      <c r="L20" s="7" t="n"/>
    </row>
    <row r="21" ht="22" customHeight="1">
      <c r="A21" s="30" t="inlineStr">
        <is>
          <t>合計</t>
        </is>
      </c>
      <c r="B21" s="5" t="n"/>
      <c r="C21" s="31">
        <f>IF(COUNT(C14:C20)=0,"",SUM(C14:C20))</f>
        <v/>
      </c>
      <c r="D21" s="32" t="n"/>
      <c r="E21" s="31">
        <f>IF(COUNT(E14:E20)=0,"",SUM(E14:E20))</f>
        <v/>
      </c>
      <c r="F21" s="32" t="n"/>
      <c r="G21" s="33">
        <f>IF(COUNT(C21,E21)&lt;2,"",IF(E21&lt;=0,"",C21/E21-1))</f>
        <v/>
      </c>
      <c r="H21" s="34" t="n"/>
      <c r="I21" s="5" t="n"/>
      <c r="J21" s="5" t="n"/>
      <c r="K21" s="5" t="n"/>
      <c r="L21" s="5" t="n"/>
    </row>
    <row r="22" ht="16" customHeight="1">
      <c r="A22" s="23" t="inlineStr">
        <is>
          <t>1行目の日付だけ入れると、2行目からの日付と曜日が入ります。前週比＝今週÷前週−1。色の付いた欄は数式で計算します。</t>
        </is>
      </c>
    </row>
    <row r="23" ht="8" customHeight="1"/>
    <row r="24" ht="20" customHeight="1">
      <c r="A24" s="9" t="inlineStr">
        <is>
          <t>問題と対応</t>
        </is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</row>
    <row r="25" ht="20" customHeight="1">
      <c r="A25" s="24" t="inlineStr">
        <is>
          <t>発生日</t>
        </is>
      </c>
      <c r="B25" s="12" t="n"/>
      <c r="C25" s="24" t="inlineStr">
        <is>
          <t>内容</t>
        </is>
      </c>
      <c r="D25" s="12" t="n"/>
      <c r="E25" s="12" t="n"/>
      <c r="F25" s="12" t="n"/>
      <c r="G25" s="24" t="inlineStr">
        <is>
          <t>対応</t>
        </is>
      </c>
      <c r="H25" s="12" t="n"/>
      <c r="I25" s="12" t="n"/>
      <c r="J25" s="12" t="n"/>
      <c r="K25" s="24" t="inlineStr">
        <is>
          <t>状況</t>
        </is>
      </c>
      <c r="L25" s="12" t="n"/>
    </row>
    <row r="26" ht="62" customHeight="1">
      <c r="A26" s="6" t="inlineStr">
        <is>
          <t>13日・14日</t>
        </is>
      </c>
      <c r="B26" s="7" t="n"/>
      <c r="C26" s="6" t="inlineStr">
        <is>
          <t>セール明けに配送の問い合わせが集中（13日911件・14日846件）</t>
        </is>
      </c>
      <c r="D26" s="7" t="n"/>
      <c r="E26" s="7" t="n"/>
      <c r="F26" s="7" t="n"/>
      <c r="G26" s="6" t="inlineStr">
        <is>
          <t>シフトを2名増やした体制で対応。セール時の応答率は95.8%（前回のセールは91.2%）</t>
        </is>
      </c>
      <c r="H26" s="7" t="n"/>
      <c r="I26" s="7" t="n"/>
      <c r="J26" s="7" t="n"/>
      <c r="K26" s="25" t="inlineStr">
        <is>
          <t>済</t>
        </is>
      </c>
      <c r="L26" s="7" t="n"/>
    </row>
    <row r="27" ht="21" customHeight="1">
      <c r="A27" s="6" t="n"/>
      <c r="B27" s="7" t="n"/>
      <c r="C27" s="6" t="n"/>
      <c r="D27" s="7" t="n"/>
      <c r="E27" s="7" t="n"/>
      <c r="F27" s="7" t="n"/>
      <c r="G27" s="6" t="n"/>
      <c r="H27" s="7" t="n"/>
      <c r="I27" s="7" t="n"/>
      <c r="J27" s="7" t="n"/>
      <c r="K27" s="25" t="n"/>
      <c r="L27" s="7" t="n"/>
    </row>
    <row r="28" ht="8" customHeight="1"/>
    <row r="29" ht="20" customHeight="1">
      <c r="A29" s="9" t="inlineStr">
        <is>
          <t>来週の予定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</row>
    <row r="30" ht="20" customHeight="1">
      <c r="A30" s="24" t="inlineStr">
        <is>
          <t>予定</t>
        </is>
      </c>
      <c r="B30" s="12" t="n"/>
      <c r="C30" s="12" t="n"/>
      <c r="D30" s="12" t="n"/>
      <c r="E30" s="12" t="n"/>
      <c r="F30" s="12" t="n"/>
      <c r="G30" s="12" t="n"/>
      <c r="H30" s="24" t="inlineStr">
        <is>
          <t>期日</t>
        </is>
      </c>
      <c r="I30" s="12" t="n"/>
      <c r="J30" s="24" t="inlineStr">
        <is>
          <t>担当</t>
        </is>
      </c>
      <c r="K30" s="12" t="n"/>
      <c r="L30" s="12" t="n"/>
    </row>
    <row r="31" ht="34" customHeight="1">
      <c r="A31" s="6" t="inlineStr">
        <is>
          <t>返品のFAQの追加（4本）</t>
        </is>
      </c>
      <c r="B31" s="7" t="n"/>
      <c r="C31" s="7" t="n"/>
      <c r="D31" s="7" t="n"/>
      <c r="E31" s="7" t="n"/>
      <c r="F31" s="7" t="n"/>
      <c r="G31" s="7" t="n"/>
      <c r="H31" s="6" t="inlineStr">
        <is>
          <t>10/21（水）</t>
        </is>
      </c>
      <c r="I31" s="7" t="n"/>
      <c r="J31" s="6" t="inlineStr">
        <is>
          <t>当社</t>
        </is>
      </c>
      <c r="K31" s="7" t="n"/>
      <c r="L31" s="7" t="n"/>
    </row>
    <row r="32" ht="34" customHeight="1">
      <c r="A32" s="6" t="inlineStr">
        <is>
          <t>配送の問い合わせを減らす案（発送完了メールを送る時期）をまとめる</t>
        </is>
      </c>
      <c r="B32" s="7" t="n"/>
      <c r="C32" s="7" t="n"/>
      <c r="D32" s="7" t="n"/>
      <c r="E32" s="7" t="n"/>
      <c r="F32" s="7" t="n"/>
      <c r="G32" s="7" t="n"/>
      <c r="H32" s="6" t="inlineStr">
        <is>
          <t>10/23（金）</t>
        </is>
      </c>
      <c r="I32" s="7" t="n"/>
      <c r="J32" s="6" t="inlineStr">
        <is>
          <t>当社</t>
        </is>
      </c>
      <c r="K32" s="7" t="n"/>
      <c r="L32" s="7" t="n"/>
    </row>
    <row r="33" ht="34" customHeight="1">
      <c r="A33" s="6" t="inlineStr">
        <is>
          <t>セールの期間の問い合わせの内訳を、10月分の報告にまとめる</t>
        </is>
      </c>
      <c r="B33" s="7" t="n"/>
      <c r="C33" s="7" t="n"/>
      <c r="D33" s="7" t="n"/>
      <c r="E33" s="7" t="n"/>
      <c r="F33" s="7" t="n"/>
      <c r="G33" s="7" t="n"/>
      <c r="H33" s="6" t="inlineStr">
        <is>
          <t>10月分の報告</t>
        </is>
      </c>
      <c r="I33" s="7" t="n"/>
      <c r="J33" s="6" t="inlineStr">
        <is>
          <t>当社</t>
        </is>
      </c>
      <c r="K33" s="7" t="n"/>
      <c r="L33" s="7" t="n"/>
    </row>
    <row r="34" ht="8" customHeight="1"/>
    <row r="35" ht="20" customHeight="1">
      <c r="A35" s="4" t="inlineStr">
        <is>
          <t>ご相談・お願い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18" customHeight="1">
      <c r="A36" s="8" t="inlineStr">
        <is>
          <t>・次のセールの日程が決まりましたら、早めに共有をお願いします。シフトを前もって組めます。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</sheetData>
  <mergeCells count="70">
    <mergeCell ref="A32:G32"/>
    <mergeCell ref="K25:L25"/>
    <mergeCell ref="G26:J26"/>
    <mergeCell ref="I1:L1"/>
    <mergeCell ref="C15:D15"/>
    <mergeCell ref="H20:L20"/>
    <mergeCell ref="I4:L4"/>
    <mergeCell ref="C14:D14"/>
    <mergeCell ref="E14:F14"/>
    <mergeCell ref="A1:H1"/>
    <mergeCell ref="G25:J25"/>
    <mergeCell ref="E17:F17"/>
    <mergeCell ref="H31:I31"/>
    <mergeCell ref="A12:L12"/>
    <mergeCell ref="K26:L26"/>
    <mergeCell ref="C20:D20"/>
    <mergeCell ref="A33:G33"/>
    <mergeCell ref="E20:F20"/>
    <mergeCell ref="C3:F3"/>
    <mergeCell ref="J32:L32"/>
    <mergeCell ref="C16:D16"/>
    <mergeCell ref="H21:L21"/>
    <mergeCell ref="A25:B25"/>
    <mergeCell ref="A31:G31"/>
    <mergeCell ref="E19:F19"/>
    <mergeCell ref="J31:L31"/>
    <mergeCell ref="A30:G30"/>
    <mergeCell ref="E13:F13"/>
    <mergeCell ref="A22:L22"/>
    <mergeCell ref="A27:B27"/>
    <mergeCell ref="G27:J27"/>
    <mergeCell ref="A3:B3"/>
    <mergeCell ref="G3:H3"/>
    <mergeCell ref="A35:L35"/>
    <mergeCell ref="A26:B26"/>
    <mergeCell ref="H17:L17"/>
    <mergeCell ref="A21:B21"/>
    <mergeCell ref="A29:L29"/>
    <mergeCell ref="C21:D21"/>
    <mergeCell ref="J33:L33"/>
    <mergeCell ref="E15:F15"/>
    <mergeCell ref="A36:L37"/>
    <mergeCell ref="C4:F4"/>
    <mergeCell ref="H32:I32"/>
    <mergeCell ref="H16:L16"/>
    <mergeCell ref="C26:F26"/>
    <mergeCell ref="K27:L27"/>
    <mergeCell ref="C25:F25"/>
    <mergeCell ref="H13:L13"/>
    <mergeCell ref="H19:L19"/>
    <mergeCell ref="C17:D17"/>
    <mergeCell ref="A7:L10"/>
    <mergeCell ref="A4:B4"/>
    <mergeCell ref="G4:H4"/>
    <mergeCell ref="A24:L24"/>
    <mergeCell ref="E16:F16"/>
    <mergeCell ref="I3:L3"/>
    <mergeCell ref="H15:L15"/>
    <mergeCell ref="C19:D19"/>
    <mergeCell ref="H33:I33"/>
    <mergeCell ref="H18:L18"/>
    <mergeCell ref="A6:L6"/>
    <mergeCell ref="H14:L14"/>
    <mergeCell ref="C13:D13"/>
    <mergeCell ref="C18:D18"/>
    <mergeCell ref="C27:F27"/>
    <mergeCell ref="E18:F18"/>
    <mergeCell ref="J30:L30"/>
    <mergeCell ref="H30:I30"/>
    <mergeCell ref="E21:F21"/>
  </mergeCells>
  <dataValidations count="1">
    <dataValidation sqref="K26:K27" showDropDown="0" showInputMessage="0" showErrorMessage="0" allowBlank="1" type="list">
      <formula1>"済,対応中,未着手"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業務の記録（日次）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</t>
        </is>
      </c>
      <c r="J1" s="2" t="n"/>
      <c r="K1" s="2" t="n"/>
      <c r="L1" s="2" t="n"/>
    </row>
    <row r="2" ht="6" customHeight="1"/>
    <row r="3" ht="21" customHeight="1">
      <c r="A3" s="4" t="inlineStr">
        <is>
          <t>業務名</t>
        </is>
      </c>
      <c r="B3" s="5" t="n"/>
      <c r="C3" s="6" t="inlineStr">
        <is>
          <t>カスタマーサポート業務</t>
        </is>
      </c>
      <c r="D3" s="7" t="n"/>
      <c r="E3" s="7" t="n"/>
      <c r="F3" s="7" t="n"/>
      <c r="G3" s="4" t="inlineStr">
        <is>
          <t>対象月</t>
        </is>
      </c>
      <c r="H3" s="5" t="n"/>
      <c r="I3" s="6" t="inlineStr">
        <is>
          <t>2026年10月</t>
        </is>
      </c>
      <c r="J3" s="7" t="n"/>
      <c r="K3" s="7" t="n"/>
      <c r="L3" s="7" t="n"/>
    </row>
    <row r="4" ht="21" customHeight="1">
      <c r="A4" s="4" t="inlineStr">
        <is>
          <t>記録者</t>
        </is>
      </c>
      <c r="B4" s="5" t="n"/>
      <c r="C4" s="6" t="inlineStr">
        <is>
          <t>運用責任者（サポートワン）</t>
        </is>
      </c>
      <c r="D4" s="7" t="n"/>
      <c r="E4" s="7" t="n"/>
      <c r="F4" s="7" t="n"/>
      <c r="G4" s="4" t="inlineStr">
        <is>
          <t>体制</t>
        </is>
      </c>
      <c r="H4" s="5" t="n"/>
      <c r="I4" s="6" t="inlineStr">
        <is>
          <t>平日12名・土日8名</t>
        </is>
      </c>
      <c r="J4" s="7" t="n"/>
      <c r="K4" s="7" t="n"/>
      <c r="L4" s="7" t="n"/>
    </row>
    <row r="5" ht="8" customHeight="1"/>
    <row r="6" ht="21" customHeight="1">
      <c r="A6" s="4" t="inlineStr">
        <is>
          <t>記録した日数</t>
        </is>
      </c>
      <c r="B6" s="5" t="n"/>
      <c r="C6" s="31">
        <f>IF(COUNT(H10:H40)=0,"",COUNT(H10:H40))</f>
        <v/>
      </c>
      <c r="D6" s="32" t="n"/>
      <c r="E6" s="4" t="inlineStr">
        <is>
          <t>時間の合計</t>
        </is>
      </c>
      <c r="F6" s="5" t="n"/>
      <c r="G6" s="35">
        <f>IF(G41="","",G41)</f>
        <v/>
      </c>
      <c r="H6" s="32" t="n"/>
      <c r="I6" s="4" t="inlineStr">
        <is>
          <t>成果の合計</t>
        </is>
      </c>
      <c r="J6" s="5" t="n"/>
      <c r="K6" s="31">
        <f>IF(H41="","",H41)</f>
        <v/>
      </c>
      <c r="L6" s="32" t="n"/>
    </row>
    <row r="7" ht="21" customHeight="1">
      <c r="A7" s="4" t="inlineStr">
        <is>
          <t>1日あたりの成果</t>
        </is>
      </c>
      <c r="B7" s="5" t="n"/>
      <c r="C7" s="31">
        <f>IF(COUNT(H10:H40)=0,"",H41/COUNT(H10:H40))</f>
        <v/>
      </c>
      <c r="D7" s="32" t="n"/>
      <c r="E7" s="4" t="inlineStr">
        <is>
          <t>1時間あたりの成果</t>
        </is>
      </c>
      <c r="F7" s="5" t="n"/>
      <c r="G7" s="35">
        <f>IF(COUNT(G41,H41)&lt;2,"",IF(G41&lt;=0,"",H41/G41))</f>
        <v/>
      </c>
      <c r="H7" s="32" t="n"/>
      <c r="I7" s="4" t="inlineStr">
        <is>
          <t>最も多い日</t>
        </is>
      </c>
      <c r="J7" s="5" t="n"/>
      <c r="K7" s="31">
        <f>IF(COUNT(H10:H40)=0,"",MAX(H10:H40))</f>
        <v/>
      </c>
      <c r="L7" s="32" t="n"/>
    </row>
    <row r="8" ht="8" customHeight="1"/>
    <row r="9" ht="28" customHeight="1">
      <c r="A9" s="11" t="inlineStr">
        <is>
          <t>日付</t>
        </is>
      </c>
      <c r="B9" s="11" t="inlineStr">
        <is>
          <t>曜日</t>
        </is>
      </c>
      <c r="C9" s="11" t="inlineStr">
        <is>
          <t>業務内容</t>
        </is>
      </c>
      <c r="D9" s="12" t="n"/>
      <c r="E9" s="12" t="n"/>
      <c r="F9" s="12" t="n"/>
      <c r="G9" s="11" t="inlineStr">
        <is>
          <t>時間</t>
        </is>
      </c>
      <c r="H9" s="11" t="inlineStr">
        <is>
          <t>成果
（件数）</t>
        </is>
      </c>
      <c r="I9" s="11" t="inlineStr">
        <is>
          <t>メモ</t>
        </is>
      </c>
      <c r="J9" s="12" t="n"/>
      <c r="K9" s="12" t="n"/>
      <c r="L9" s="12" t="n"/>
    </row>
    <row r="10" ht="18" customHeight="1">
      <c r="A10" s="26" t="n">
        <v>46296</v>
      </c>
      <c r="B10" s="27">
        <f>IF(A10="","",MID("日月火水木金土",WEEKDAY(A10),1))</f>
        <v/>
      </c>
      <c r="C10" s="28" t="inlineStr">
        <is>
          <t>問い合わせ対応、返品の受付の変更</t>
        </is>
      </c>
      <c r="D10" s="7" t="n"/>
      <c r="E10" s="7" t="n"/>
      <c r="F10" s="7" t="n"/>
      <c r="G10" s="36" t="n">
        <v>96</v>
      </c>
      <c r="H10" s="15" t="n">
        <v>610</v>
      </c>
      <c r="I10" s="28" t="inlineStr">
        <is>
          <t>返品はチャットボットで先に聞き取る</t>
        </is>
      </c>
      <c r="J10" s="7" t="n"/>
      <c r="K10" s="7" t="n"/>
      <c r="L10" s="7" t="n"/>
    </row>
    <row r="11" ht="18" customHeight="1">
      <c r="A11" s="29">
        <f>IF(A10="","",IF(DAY(A10+1)=1,"",A10+1))</f>
        <v/>
      </c>
      <c r="B11" s="27">
        <f>IF(A11="","",MID("日月火水木金土",WEEKDAY(A11),1))</f>
        <v/>
      </c>
      <c r="C11" s="28" t="inlineStr">
        <is>
          <t>問い合わせ対応</t>
        </is>
      </c>
      <c r="D11" s="7" t="n"/>
      <c r="E11" s="7" t="n"/>
      <c r="F11" s="7" t="n"/>
      <c r="G11" s="36" t="n">
        <v>96</v>
      </c>
      <c r="H11" s="15" t="n">
        <v>657</v>
      </c>
      <c r="I11" s="28" t="n"/>
      <c r="J11" s="7" t="n"/>
      <c r="K11" s="7" t="n"/>
      <c r="L11" s="7" t="n"/>
    </row>
    <row r="12" ht="18" customHeight="1">
      <c r="A12" s="29">
        <f>IF(A11="","",IF(DAY(A11+1)=1,"",A11+1))</f>
        <v/>
      </c>
      <c r="B12" s="27">
        <f>IF(A12="","",MID("日月火水木金土",WEEKDAY(A12),1))</f>
        <v/>
      </c>
      <c r="C12" s="28" t="inlineStr">
        <is>
          <t>問い合わせ対応（土日の体制）</t>
        </is>
      </c>
      <c r="D12" s="7" t="n"/>
      <c r="E12" s="7" t="n"/>
      <c r="F12" s="7" t="n"/>
      <c r="G12" s="36" t="n">
        <v>64</v>
      </c>
      <c r="H12" s="15" t="n">
        <v>428</v>
      </c>
      <c r="I12" s="28" t="n"/>
      <c r="J12" s="7" t="n"/>
      <c r="K12" s="7" t="n"/>
      <c r="L12" s="7" t="n"/>
    </row>
    <row r="13" ht="18" customHeight="1">
      <c r="A13" s="29">
        <f>IF(A12="","",IF(DAY(A12+1)=1,"",A12+1))</f>
        <v/>
      </c>
      <c r="B13" s="27">
        <f>IF(A13="","",MID("日月火水木金土",WEEKDAY(A13),1))</f>
        <v/>
      </c>
      <c r="C13" s="28" t="inlineStr">
        <is>
          <t>問い合わせ対応（土日の体制）</t>
        </is>
      </c>
      <c r="D13" s="7" t="n"/>
      <c r="E13" s="7" t="n"/>
      <c r="F13" s="7" t="n"/>
      <c r="G13" s="36" t="n">
        <v>64</v>
      </c>
      <c r="H13" s="15" t="n">
        <v>419</v>
      </c>
      <c r="I13" s="28" t="n"/>
      <c r="J13" s="7" t="n"/>
      <c r="K13" s="7" t="n"/>
      <c r="L13" s="7" t="n"/>
    </row>
    <row r="14" ht="18" customHeight="1">
      <c r="A14" s="29">
        <f>IF(A13="","",IF(DAY(A13+1)=1,"",A13+1))</f>
        <v/>
      </c>
      <c r="B14" s="27">
        <f>IF(A14="","",MID("日月火水木金土",WEEKDAY(A14),1))</f>
        <v/>
      </c>
      <c r="C14" s="28" t="inlineStr">
        <is>
          <t>問い合わせ対応</t>
        </is>
      </c>
      <c r="D14" s="7" t="n"/>
      <c r="E14" s="7" t="n"/>
      <c r="F14" s="7" t="n"/>
      <c r="G14" s="36" t="n">
        <v>96</v>
      </c>
      <c r="H14" s="15" t="n">
        <v>615</v>
      </c>
      <c r="I14" s="28" t="n"/>
      <c r="J14" s="7" t="n"/>
      <c r="K14" s="7" t="n"/>
      <c r="L14" s="7" t="n"/>
    </row>
    <row r="15" ht="18" customHeight="1">
      <c r="A15" s="29">
        <f>IF(A14="","",IF(DAY(A14+1)=1,"",A14+1))</f>
        <v/>
      </c>
      <c r="B15" s="27">
        <f>IF(A15="","",MID("日月火水木金土",WEEKDAY(A15),1))</f>
        <v/>
      </c>
      <c r="C15" s="28" t="inlineStr">
        <is>
          <t>問い合わせ対応</t>
        </is>
      </c>
      <c r="D15" s="7" t="n"/>
      <c r="E15" s="7" t="n"/>
      <c r="F15" s="7" t="n"/>
      <c r="G15" s="36" t="n">
        <v>96</v>
      </c>
      <c r="H15" s="15" t="n">
        <v>666</v>
      </c>
      <c r="I15" s="28" t="n"/>
      <c r="J15" s="7" t="n"/>
      <c r="K15" s="7" t="n"/>
      <c r="L15" s="7" t="n"/>
    </row>
    <row r="16" ht="18" customHeight="1">
      <c r="A16" s="29">
        <f>IF(A15="","",IF(DAY(A15+1)=1,"",A15+1))</f>
        <v/>
      </c>
      <c r="B16" s="27">
        <f>IF(A16="","",MID("日月火水木金土",WEEKDAY(A16),1))</f>
        <v/>
      </c>
      <c r="C16" s="28" t="inlineStr">
        <is>
          <t>問い合わせ対応、FAQの追加（4本）</t>
        </is>
      </c>
      <c r="D16" s="7" t="n"/>
      <c r="E16" s="7" t="n"/>
      <c r="F16" s="7" t="n"/>
      <c r="G16" s="36" t="n">
        <v>96</v>
      </c>
      <c r="H16" s="15" t="n">
        <v>668</v>
      </c>
      <c r="I16" s="28" t="n"/>
      <c r="J16" s="7" t="n"/>
      <c r="K16" s="7" t="n"/>
      <c r="L16" s="7" t="n"/>
    </row>
    <row r="17" ht="18" customHeight="1">
      <c r="A17" s="29">
        <f>IF(A16="","",IF(DAY(A16+1)=1,"",A16+1))</f>
        <v/>
      </c>
      <c r="B17" s="27">
        <f>IF(A17="","",MID("日月火水木金土",WEEKDAY(A17),1))</f>
        <v/>
      </c>
      <c r="C17" s="28" t="inlineStr">
        <is>
          <t>問い合わせ対応</t>
        </is>
      </c>
      <c r="D17" s="7" t="n"/>
      <c r="E17" s="7" t="n"/>
      <c r="F17" s="7" t="n"/>
      <c r="G17" s="36" t="n">
        <v>96</v>
      </c>
      <c r="H17" s="15" t="n">
        <v>641</v>
      </c>
      <c r="I17" s="28" t="n"/>
      <c r="J17" s="7" t="n"/>
      <c r="K17" s="7" t="n"/>
      <c r="L17" s="7" t="n"/>
    </row>
    <row r="18" ht="18" customHeight="1">
      <c r="A18" s="29">
        <f>IF(A17="","",IF(DAY(A17+1)=1,"",A17+1))</f>
        <v/>
      </c>
      <c r="B18" s="27">
        <f>IF(A18="","",MID("日月火水木金土",WEEKDAY(A18),1))</f>
        <v/>
      </c>
      <c r="C18" s="28" t="inlineStr">
        <is>
          <t>問い合わせ対応</t>
        </is>
      </c>
      <c r="D18" s="7" t="n"/>
      <c r="E18" s="7" t="n"/>
      <c r="F18" s="7" t="n"/>
      <c r="G18" s="36" t="n">
        <v>96</v>
      </c>
      <c r="H18" s="15" t="n">
        <v>640</v>
      </c>
      <c r="I18" s="28" t="n"/>
      <c r="J18" s="7" t="n"/>
      <c r="K18" s="7" t="n"/>
      <c r="L18" s="7" t="n"/>
    </row>
    <row r="19" ht="18" customHeight="1">
      <c r="A19" s="29">
        <f>IF(A18="","",IF(DAY(A18+1)=1,"",A18+1))</f>
        <v/>
      </c>
      <c r="B19" s="27">
        <f>IF(A19="","",MID("日月火水木金土",WEEKDAY(A19),1))</f>
        <v/>
      </c>
      <c r="C19" s="28" t="inlineStr">
        <is>
          <t>問い合わせ対応（土日の体制）</t>
        </is>
      </c>
      <c r="D19" s="7" t="n"/>
      <c r="E19" s="7" t="n"/>
      <c r="F19" s="7" t="n"/>
      <c r="G19" s="36" t="n">
        <v>64</v>
      </c>
      <c r="H19" s="15" t="n">
        <v>404</v>
      </c>
      <c r="I19" s="28" t="n"/>
      <c r="J19" s="7" t="n"/>
      <c r="K19" s="7" t="n"/>
      <c r="L19" s="7" t="n"/>
    </row>
    <row r="20" ht="18" customHeight="1">
      <c r="A20" s="29">
        <f>IF(A19="","",IF(DAY(A19+1)=1,"",A19+1))</f>
        <v/>
      </c>
      <c r="B20" s="27">
        <f>IF(A20="","",MID("日月火水木金土",WEEKDAY(A20),1))</f>
        <v/>
      </c>
      <c r="C20" s="28" t="inlineStr">
        <is>
          <t>問い合わせ対応（土日の体制）</t>
        </is>
      </c>
      <c r="D20" s="7" t="n"/>
      <c r="E20" s="7" t="n"/>
      <c r="F20" s="7" t="n"/>
      <c r="G20" s="36" t="n">
        <v>64</v>
      </c>
      <c r="H20" s="15" t="n">
        <v>391</v>
      </c>
      <c r="I20" s="28" t="n"/>
      <c r="J20" s="7" t="n"/>
      <c r="K20" s="7" t="n"/>
      <c r="L20" s="7" t="n"/>
    </row>
    <row r="21" ht="18" customHeight="1">
      <c r="A21" s="29">
        <f>IF(A20="","",IF(DAY(A20+1)=1,"",A20+1))</f>
        <v/>
      </c>
      <c r="B21" s="27">
        <f>IF(A21="","",MID("日月火水木金土",WEEKDAY(A21),1))</f>
        <v/>
      </c>
      <c r="C21" s="28" t="inlineStr">
        <is>
          <t>問い合わせ対応、シフトの増員</t>
        </is>
      </c>
      <c r="D21" s="7" t="n"/>
      <c r="E21" s="7" t="n"/>
      <c r="F21" s="7" t="n"/>
      <c r="G21" s="36" t="n">
        <v>112</v>
      </c>
      <c r="H21" s="15" t="n">
        <v>628</v>
      </c>
      <c r="I21" s="28" t="inlineStr">
        <is>
          <t>シフトを2名増やす（15日まで）</t>
        </is>
      </c>
      <c r="J21" s="7" t="n"/>
      <c r="K21" s="7" t="n"/>
      <c r="L21" s="7" t="n"/>
    </row>
    <row r="22" ht="18" customHeight="1">
      <c r="A22" s="29">
        <f>IF(A21="","",IF(DAY(A21+1)=1,"",A21+1))</f>
        <v/>
      </c>
      <c r="B22" s="27">
        <f>IF(A22="","",MID("日月火水木金土",WEEKDAY(A22),1))</f>
        <v/>
      </c>
      <c r="C22" s="28" t="inlineStr">
        <is>
          <t>問い合わせ対応</t>
        </is>
      </c>
      <c r="D22" s="7" t="n"/>
      <c r="E22" s="7" t="n"/>
      <c r="F22" s="7" t="n"/>
      <c r="G22" s="36" t="n">
        <v>112</v>
      </c>
      <c r="H22" s="15" t="n">
        <v>911</v>
      </c>
      <c r="I22" s="28" t="inlineStr">
        <is>
          <t>最多。セールの配送の問い合わせ</t>
        </is>
      </c>
      <c r="J22" s="7" t="n"/>
      <c r="K22" s="7" t="n"/>
      <c r="L22" s="7" t="n"/>
    </row>
    <row r="23" ht="18" customHeight="1">
      <c r="A23" s="29">
        <f>IF(A22="","",IF(DAY(A22+1)=1,"",A22+1))</f>
        <v/>
      </c>
      <c r="B23" s="27">
        <f>IF(A23="","",MID("日月火水木金土",WEEKDAY(A23),1))</f>
        <v/>
      </c>
      <c r="C23" s="28" t="inlineStr">
        <is>
          <t>問い合わせ対応、FAQの追加（4本）</t>
        </is>
      </c>
      <c r="D23" s="7" t="n"/>
      <c r="E23" s="7" t="n"/>
      <c r="F23" s="7" t="n"/>
      <c r="G23" s="36" t="n">
        <v>112</v>
      </c>
      <c r="H23" s="15" t="n">
        <v>846</v>
      </c>
      <c r="I23" s="28" t="inlineStr">
        <is>
          <t>セールの配送の問い合わせが続く</t>
        </is>
      </c>
      <c r="J23" s="7" t="n"/>
      <c r="K23" s="7" t="n"/>
      <c r="L23" s="7" t="n"/>
    </row>
    <row r="24" ht="18" customHeight="1">
      <c r="A24" s="29">
        <f>IF(A23="","",IF(DAY(A23+1)=1,"",A23+1))</f>
        <v/>
      </c>
      <c r="B24" s="27">
        <f>IF(A24="","",MID("日月火水木金土",WEEKDAY(A24),1))</f>
        <v/>
      </c>
      <c r="C24" s="28" t="inlineStr">
        <is>
          <t>問い合わせ対応</t>
        </is>
      </c>
      <c r="D24" s="7" t="n"/>
      <c r="E24" s="7" t="n"/>
      <c r="F24" s="7" t="n"/>
      <c r="G24" s="36" t="n">
        <v>112</v>
      </c>
      <c r="H24" s="15" t="n">
        <v>812</v>
      </c>
      <c r="I24" s="28" t="n"/>
      <c r="J24" s="7" t="n"/>
      <c r="K24" s="7" t="n"/>
      <c r="L24" s="7" t="n"/>
    </row>
    <row r="25" ht="18" customHeight="1">
      <c r="A25" s="29">
        <f>IF(A24="","",IF(DAY(A24+1)=1,"",A24+1))</f>
        <v/>
      </c>
      <c r="B25" s="27">
        <f>IF(A25="","",MID("日月火水木金土",WEEKDAY(A25),1))</f>
        <v/>
      </c>
      <c r="C25" s="28" t="inlineStr">
        <is>
          <t>問い合わせ対応</t>
        </is>
      </c>
      <c r="D25" s="7" t="n"/>
      <c r="E25" s="7" t="n"/>
      <c r="F25" s="7" t="n"/>
      <c r="G25" s="36" t="n">
        <v>96</v>
      </c>
      <c r="H25" s="15" t="n">
        <v>616</v>
      </c>
      <c r="I25" s="28" t="inlineStr">
        <is>
          <t>平日の通常の件数に戻る</t>
        </is>
      </c>
      <c r="J25" s="7" t="n"/>
      <c r="K25" s="7" t="n"/>
      <c r="L25" s="7" t="n"/>
    </row>
    <row r="26" ht="18" customHeight="1">
      <c r="A26" s="29">
        <f>IF(A25="","",IF(DAY(A25+1)=1,"",A25+1))</f>
        <v/>
      </c>
      <c r="B26" s="27">
        <f>IF(A26="","",MID("日月火水木金土",WEEKDAY(A26),1))</f>
        <v/>
      </c>
      <c r="C26" s="28" t="inlineStr">
        <is>
          <t>問い合わせ対応（土日の体制）</t>
        </is>
      </c>
      <c r="D26" s="7" t="n"/>
      <c r="E26" s="7" t="n"/>
      <c r="F26" s="7" t="n"/>
      <c r="G26" s="36" t="n">
        <v>64</v>
      </c>
      <c r="H26" s="15" t="n">
        <v>404</v>
      </c>
      <c r="I26" s="28" t="n"/>
      <c r="J26" s="7" t="n"/>
      <c r="K26" s="7" t="n"/>
      <c r="L26" s="7" t="n"/>
    </row>
    <row r="27" ht="18" customHeight="1">
      <c r="A27" s="29">
        <f>IF(A26="","",IF(DAY(A26+1)=1,"",A26+1))</f>
        <v/>
      </c>
      <c r="B27" s="27">
        <f>IF(A27="","",MID("日月火水木金土",WEEKDAY(A27),1))</f>
        <v/>
      </c>
      <c r="C27" s="28" t="inlineStr">
        <is>
          <t>問い合わせ対応（土日の体制）</t>
        </is>
      </c>
      <c r="D27" s="7" t="n"/>
      <c r="E27" s="7" t="n"/>
      <c r="F27" s="7" t="n"/>
      <c r="G27" s="36" t="n">
        <v>64</v>
      </c>
      <c r="H27" s="15" t="n">
        <v>393</v>
      </c>
      <c r="I27" s="28" t="n"/>
      <c r="J27" s="7" t="n"/>
      <c r="K27" s="7" t="n"/>
      <c r="L27" s="7" t="n"/>
    </row>
    <row r="28" ht="18" customHeight="1">
      <c r="A28" s="29">
        <f>IF(A27="","",IF(DAY(A27+1)=1,"",A27+1))</f>
        <v/>
      </c>
      <c r="B28" s="27">
        <f>IF(A28="","",MID("日月火水木金土",WEEKDAY(A28),1))</f>
        <v/>
      </c>
      <c r="C28" s="28" t="inlineStr">
        <is>
          <t>問い合わせ対応</t>
        </is>
      </c>
      <c r="D28" s="7" t="n"/>
      <c r="E28" s="7" t="n"/>
      <c r="F28" s="7" t="n"/>
      <c r="G28" s="36" t="n">
        <v>96</v>
      </c>
      <c r="H28" s="15" t="n">
        <v>685</v>
      </c>
      <c r="I28" s="28" t="n"/>
      <c r="J28" s="7" t="n"/>
      <c r="K28" s="7" t="n"/>
      <c r="L28" s="7" t="n"/>
    </row>
    <row r="29" ht="18" customHeight="1">
      <c r="A29" s="29">
        <f>IF(A28="","",IF(DAY(A28+1)=1,"",A28+1))</f>
        <v/>
      </c>
      <c r="B29" s="27">
        <f>IF(A29="","",MID("日月火水木金土",WEEKDAY(A29),1))</f>
        <v/>
      </c>
      <c r="C29" s="28" t="inlineStr">
        <is>
          <t>問い合わせ対応</t>
        </is>
      </c>
      <c r="D29" s="7" t="n"/>
      <c r="E29" s="7" t="n"/>
      <c r="F29" s="7" t="n"/>
      <c r="G29" s="36" t="n">
        <v>96</v>
      </c>
      <c r="H29" s="15" t="n">
        <v>661</v>
      </c>
      <c r="I29" s="28" t="n"/>
      <c r="J29" s="7" t="n"/>
      <c r="K29" s="7" t="n"/>
      <c r="L29" s="7" t="n"/>
    </row>
    <row r="30" ht="18" customHeight="1">
      <c r="A30" s="29">
        <f>IF(A29="","",IF(DAY(A29+1)=1,"",A29+1))</f>
        <v/>
      </c>
      <c r="B30" s="27">
        <f>IF(A30="","",MID("日月火水木金土",WEEKDAY(A30),1))</f>
        <v/>
      </c>
      <c r="C30" s="28" t="inlineStr">
        <is>
          <t>問い合わせ対応、FAQの追加（4本）</t>
        </is>
      </c>
      <c r="D30" s="7" t="n"/>
      <c r="E30" s="7" t="n"/>
      <c r="F30" s="7" t="n"/>
      <c r="G30" s="36" t="n">
        <v>96</v>
      </c>
      <c r="H30" s="15" t="n">
        <v>674</v>
      </c>
      <c r="I30" s="28" t="inlineStr">
        <is>
          <t>FAQの追加は計12本</t>
        </is>
      </c>
      <c r="J30" s="7" t="n"/>
      <c r="K30" s="7" t="n"/>
      <c r="L30" s="7" t="n"/>
    </row>
    <row r="31" ht="18" customHeight="1">
      <c r="A31" s="29">
        <f>IF(A30="","",IF(DAY(A30+1)=1,"",A30+1))</f>
        <v/>
      </c>
      <c r="B31" s="27">
        <f>IF(A31="","",MID("日月火水木金土",WEEKDAY(A31),1))</f>
        <v/>
      </c>
      <c r="C31" s="28" t="inlineStr">
        <is>
          <t>問い合わせ対応</t>
        </is>
      </c>
      <c r="D31" s="7" t="n"/>
      <c r="E31" s="7" t="n"/>
      <c r="F31" s="7" t="n"/>
      <c r="G31" s="36" t="n">
        <v>96</v>
      </c>
      <c r="H31" s="15" t="n">
        <v>650</v>
      </c>
      <c r="I31" s="28" t="n"/>
      <c r="J31" s="7" t="n"/>
      <c r="K31" s="7" t="n"/>
      <c r="L31" s="7" t="n"/>
    </row>
    <row r="32" ht="18" customHeight="1">
      <c r="A32" s="29">
        <f>IF(A31="","",IF(DAY(A31+1)=1,"",A31+1))</f>
        <v/>
      </c>
      <c r="B32" s="27">
        <f>IF(A32="","",MID("日月火水木金土",WEEKDAY(A32),1))</f>
        <v/>
      </c>
      <c r="C32" s="28" t="inlineStr">
        <is>
          <t>問い合わせ対応</t>
        </is>
      </c>
      <c r="D32" s="7" t="n"/>
      <c r="E32" s="7" t="n"/>
      <c r="F32" s="7" t="n"/>
      <c r="G32" s="36" t="n">
        <v>96</v>
      </c>
      <c r="H32" s="15" t="n">
        <v>598</v>
      </c>
      <c r="I32" s="28" t="n"/>
      <c r="J32" s="7" t="n"/>
      <c r="K32" s="7" t="n"/>
      <c r="L32" s="7" t="n"/>
    </row>
    <row r="33" ht="18" customHeight="1">
      <c r="A33" s="29">
        <f>IF(A32="","",IF(DAY(A32+1)=1,"",A32+1))</f>
        <v/>
      </c>
      <c r="B33" s="27">
        <f>IF(A33="","",MID("日月火水木金土",WEEKDAY(A33),1))</f>
        <v/>
      </c>
      <c r="C33" s="28" t="inlineStr">
        <is>
          <t>問い合わせ対応（土日の体制）</t>
        </is>
      </c>
      <c r="D33" s="7" t="n"/>
      <c r="E33" s="7" t="n"/>
      <c r="F33" s="7" t="n"/>
      <c r="G33" s="36" t="n">
        <v>64</v>
      </c>
      <c r="H33" s="15" t="n">
        <v>410</v>
      </c>
      <c r="I33" s="28" t="n"/>
      <c r="J33" s="7" t="n"/>
      <c r="K33" s="7" t="n"/>
      <c r="L33" s="7" t="n"/>
    </row>
    <row r="34" ht="18" customHeight="1">
      <c r="A34" s="29">
        <f>IF(A33="","",IF(DAY(A33+1)=1,"",A33+1))</f>
        <v/>
      </c>
      <c r="B34" s="27">
        <f>IF(A34="","",MID("日月火水木金土",WEEKDAY(A34),1))</f>
        <v/>
      </c>
      <c r="C34" s="28" t="inlineStr">
        <is>
          <t>問い合わせ対応（土日の体制）</t>
        </is>
      </c>
      <c r="D34" s="7" t="n"/>
      <c r="E34" s="7" t="n"/>
      <c r="F34" s="7" t="n"/>
      <c r="G34" s="36" t="n">
        <v>64</v>
      </c>
      <c r="H34" s="15" t="n">
        <v>420</v>
      </c>
      <c r="I34" s="28" t="n"/>
      <c r="J34" s="7" t="n"/>
      <c r="K34" s="7" t="n"/>
      <c r="L34" s="7" t="n"/>
    </row>
    <row r="35" ht="18" customHeight="1">
      <c r="A35" s="29">
        <f>IF(A34="","",IF(DAY(A34+1)=1,"",A34+1))</f>
        <v/>
      </c>
      <c r="B35" s="27">
        <f>IF(A35="","",MID("日月火水木金土",WEEKDAY(A35),1))</f>
        <v/>
      </c>
      <c r="C35" s="28" t="inlineStr">
        <is>
          <t>問い合わせ対応</t>
        </is>
      </c>
      <c r="D35" s="7" t="n"/>
      <c r="E35" s="7" t="n"/>
      <c r="F35" s="7" t="n"/>
      <c r="G35" s="36" t="n">
        <v>96</v>
      </c>
      <c r="H35" s="15" t="n">
        <v>606</v>
      </c>
      <c r="I35" s="28" t="n"/>
      <c r="J35" s="7" t="n"/>
      <c r="K35" s="7" t="n"/>
      <c r="L35" s="7" t="n"/>
    </row>
    <row r="36" ht="18" customHeight="1">
      <c r="A36" s="29">
        <f>IF(A35="","",IF(DAY(A35+1)=1,"",A35+1))</f>
        <v/>
      </c>
      <c r="B36" s="27">
        <f>IF(A36="","",MID("日月火水木金土",WEEKDAY(A36),1))</f>
        <v/>
      </c>
      <c r="C36" s="28" t="inlineStr">
        <is>
          <t>問い合わせ対応</t>
        </is>
      </c>
      <c r="D36" s="7" t="n"/>
      <c r="E36" s="7" t="n"/>
      <c r="F36" s="7" t="n"/>
      <c r="G36" s="36" t="n">
        <v>96</v>
      </c>
      <c r="H36" s="15" t="n">
        <v>680</v>
      </c>
      <c r="I36" s="28" t="n"/>
      <c r="J36" s="7" t="n"/>
      <c r="K36" s="7" t="n"/>
      <c r="L36" s="7" t="n"/>
    </row>
    <row r="37" ht="18" customHeight="1">
      <c r="A37" s="29">
        <f>IF(A36="","",IF(DAY(A36+1)=1,"",A36+1))</f>
        <v/>
      </c>
      <c r="B37" s="27">
        <f>IF(A37="","",MID("日月火水木金土",WEEKDAY(A37),1))</f>
        <v/>
      </c>
      <c r="C37" s="28" t="inlineStr">
        <is>
          <t>問い合わせ対応</t>
        </is>
      </c>
      <c r="D37" s="7" t="n"/>
      <c r="E37" s="7" t="n"/>
      <c r="F37" s="7" t="n"/>
      <c r="G37" s="36" t="n">
        <v>96</v>
      </c>
      <c r="H37" s="15" t="n">
        <v>628</v>
      </c>
      <c r="I37" s="28" t="n"/>
      <c r="J37" s="7" t="n"/>
      <c r="K37" s="7" t="n"/>
      <c r="L37" s="7" t="n"/>
    </row>
    <row r="38" ht="18" customHeight="1">
      <c r="A38" s="29">
        <f>IF(A37="","",IF(DAY(A37+1)=1,"",A37+1))</f>
        <v/>
      </c>
      <c r="B38" s="27">
        <f>IF(A38="","",MID("日月火水木金土",WEEKDAY(A38),1))</f>
        <v/>
      </c>
      <c r="C38" s="28" t="inlineStr">
        <is>
          <t>問い合わせ対応</t>
        </is>
      </c>
      <c r="D38" s="7" t="n"/>
      <c r="E38" s="7" t="n"/>
      <c r="F38" s="7" t="n"/>
      <c r="G38" s="36" t="n">
        <v>96</v>
      </c>
      <c r="H38" s="15" t="n">
        <v>609</v>
      </c>
      <c r="I38" s="28" t="n"/>
      <c r="J38" s="7" t="n"/>
      <c r="K38" s="7" t="n"/>
      <c r="L38" s="7" t="n"/>
    </row>
    <row r="39" ht="18" customHeight="1">
      <c r="A39" s="29">
        <f>IF(A38="","",IF(DAY(A38+1)=1,"",A38+1))</f>
        <v/>
      </c>
      <c r="B39" s="27">
        <f>IF(A39="","",MID("日月火水木金土",WEEKDAY(A39),1))</f>
        <v/>
      </c>
      <c r="C39" s="28" t="inlineStr">
        <is>
          <t>問い合わせ対応</t>
        </is>
      </c>
      <c r="D39" s="7" t="n"/>
      <c r="E39" s="7" t="n"/>
      <c r="F39" s="7" t="n"/>
      <c r="G39" s="36" t="n">
        <v>96</v>
      </c>
      <c r="H39" s="15" t="n">
        <v>668</v>
      </c>
      <c r="I39" s="28" t="n"/>
      <c r="J39" s="7" t="n"/>
      <c r="K39" s="7" t="n"/>
      <c r="L39" s="7" t="n"/>
    </row>
    <row r="40" ht="18" customHeight="1">
      <c r="A40" s="29">
        <f>IF(A39="","",IF(DAY(A39+1)=1,"",A39+1))</f>
        <v/>
      </c>
      <c r="B40" s="27">
        <f>IF(A40="","",MID("日月火水木金土",WEEKDAY(A40),1))</f>
        <v/>
      </c>
      <c r="C40" s="28" t="inlineStr">
        <is>
          <t>問い合わせ対応（土日の体制）</t>
        </is>
      </c>
      <c r="D40" s="7" t="n"/>
      <c r="E40" s="7" t="n"/>
      <c r="F40" s="7" t="n"/>
      <c r="G40" s="36" t="n">
        <v>64</v>
      </c>
      <c r="H40" s="15" t="n">
        <v>398</v>
      </c>
      <c r="I40" s="28" t="n"/>
      <c r="J40" s="7" t="n"/>
      <c r="K40" s="7" t="n"/>
      <c r="L40" s="7" t="n"/>
    </row>
    <row r="41" ht="22" customHeight="1">
      <c r="A41" s="30" t="inlineStr">
        <is>
          <t>合計</t>
        </is>
      </c>
      <c r="B41" s="5" t="n"/>
      <c r="C41" s="5" t="n"/>
      <c r="D41" s="5" t="n"/>
      <c r="E41" s="5" t="n"/>
      <c r="F41" s="5" t="n"/>
      <c r="G41" s="35">
        <f>IF(COUNT(G10:G40)=0,"",SUM(G10:G40))</f>
        <v/>
      </c>
      <c r="H41" s="31">
        <f>IF(COUNT(H10:H40)=0,"",SUM(H10:H40))</f>
        <v/>
      </c>
      <c r="I41" s="34" t="n"/>
      <c r="J41" s="5" t="n"/>
      <c r="K41" s="5" t="n"/>
      <c r="L41" s="5" t="n"/>
    </row>
    <row r="42" ht="16" customHeight="1">
      <c r="A42" s="23" t="inlineStr">
        <is>
          <t>時間＝その日に業務をした全員の時間の合計。成果＝その日の件数（記入例は対応件数）。色の付いた欄は数式で計算します。</t>
        </is>
      </c>
    </row>
    <row r="43" ht="16" customHeight="1">
      <c r="A43" s="23" t="inlineStr">
        <is>
          <t>1行目の日付だけ入れると、2行目からの日付と曜日が入ります（月末で止まります）。</t>
        </is>
      </c>
    </row>
  </sheetData>
  <mergeCells count="90">
    <mergeCell ref="I14:L14"/>
    <mergeCell ref="C6:D6"/>
    <mergeCell ref="C39:F39"/>
    <mergeCell ref="I1:L1"/>
    <mergeCell ref="I4:L4"/>
    <mergeCell ref="I38:L38"/>
    <mergeCell ref="C32:F32"/>
    <mergeCell ref="C37:F37"/>
    <mergeCell ref="C13:F13"/>
    <mergeCell ref="I40:L40"/>
    <mergeCell ref="A7:B7"/>
    <mergeCell ref="C15:F15"/>
    <mergeCell ref="C24:F24"/>
    <mergeCell ref="I26:L26"/>
    <mergeCell ref="C26:F26"/>
    <mergeCell ref="I16:L16"/>
    <mergeCell ref="I25:L25"/>
    <mergeCell ref="C10:F10"/>
    <mergeCell ref="I18:L18"/>
    <mergeCell ref="C27:F27"/>
    <mergeCell ref="C36:F36"/>
    <mergeCell ref="A41:F41"/>
    <mergeCell ref="C17:F17"/>
    <mergeCell ref="I6:J6"/>
    <mergeCell ref="I39:L39"/>
    <mergeCell ref="I20:L20"/>
    <mergeCell ref="I29:L29"/>
    <mergeCell ref="C19:F19"/>
    <mergeCell ref="C28:F28"/>
    <mergeCell ref="I13:L13"/>
    <mergeCell ref="C3:F3"/>
    <mergeCell ref="G7:H7"/>
    <mergeCell ref="I31:L31"/>
    <mergeCell ref="I7:J7"/>
    <mergeCell ref="C30:F30"/>
    <mergeCell ref="I15:L15"/>
    <mergeCell ref="C14:F14"/>
    <mergeCell ref="A43:L43"/>
    <mergeCell ref="C4:F4"/>
    <mergeCell ref="I32:L32"/>
    <mergeCell ref="I41:L41"/>
    <mergeCell ref="C40:F40"/>
    <mergeCell ref="I24:L24"/>
    <mergeCell ref="K6:L6"/>
    <mergeCell ref="I33:L33"/>
    <mergeCell ref="I17:L17"/>
    <mergeCell ref="I35:L35"/>
    <mergeCell ref="I10:L10"/>
    <mergeCell ref="I19:L19"/>
    <mergeCell ref="C18:F18"/>
    <mergeCell ref="A42:L42"/>
    <mergeCell ref="I9:L9"/>
    <mergeCell ref="C34:F34"/>
    <mergeCell ref="I30:L30"/>
    <mergeCell ref="I11:L11"/>
    <mergeCell ref="A3:B3"/>
    <mergeCell ref="E6:F6"/>
    <mergeCell ref="C20:F20"/>
    <mergeCell ref="C29:F29"/>
    <mergeCell ref="I37:L37"/>
    <mergeCell ref="A4:B4"/>
    <mergeCell ref="C22:F22"/>
    <mergeCell ref="K7:L7"/>
    <mergeCell ref="C31:F31"/>
    <mergeCell ref="C7:D7"/>
    <mergeCell ref="E7:F7"/>
    <mergeCell ref="I21:L21"/>
    <mergeCell ref="C12:F12"/>
    <mergeCell ref="C21:F21"/>
    <mergeCell ref="I23:L23"/>
    <mergeCell ref="C23:F23"/>
    <mergeCell ref="C38:F38"/>
    <mergeCell ref="A1:H1"/>
    <mergeCell ref="A6:B6"/>
    <mergeCell ref="I34:L34"/>
    <mergeCell ref="C33:F33"/>
    <mergeCell ref="G6:H6"/>
    <mergeCell ref="G3:H3"/>
    <mergeCell ref="I27:L27"/>
    <mergeCell ref="I36:L36"/>
    <mergeCell ref="C35:F35"/>
    <mergeCell ref="C16:F16"/>
    <mergeCell ref="C25:F25"/>
    <mergeCell ref="G4:H4"/>
    <mergeCell ref="C9:F9"/>
    <mergeCell ref="I22:L22"/>
    <mergeCell ref="I28:L28"/>
    <mergeCell ref="I3:L3"/>
    <mergeCell ref="I12:L12"/>
    <mergeCell ref="C11:F1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2026-11-03T05:35:25Z</dcterms:created>
  <dcterms:modified xmlns:dcterms="http://purl.org/dc/terms/" xmlns:xsi="http://www.w3.org/2001/XMLSchema-instance" xsi:type="dcterms:W3CDTF">2026-11-03T05:35:26Z</dcterms:modified>
</cp:coreProperties>
</file>