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報告書" sheetId="1" state="visible" r:id="rId1"/>
    <sheet xmlns:r="http://schemas.openxmlformats.org/officeDocument/2006/relationships" name="出納帳" sheetId="2" state="visible" r:id="rId2"/>
    <sheet xmlns:r="http://schemas.openxmlformats.org/officeDocument/2006/relationships" name="予算書" sheetId="3" state="visible" r:id="rId3"/>
  </sheets>
  <definedNames>
    <definedName name="_xlnm.Print_Area" localSheetId="0">'収支報告書'!$A$1:$L$55</definedName>
    <definedName name="_xlnm.Print_Area" localSheetId="1">'出納帳'!$A$1:$O$48</definedName>
    <definedName name="_xlnm.Print_Area" localSheetId="2">'予算書'!$A$1:$L$34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&quot;−&quot;#,##0;0"/>
    <numFmt numFmtId="165" formatCode="yyyy-mm-dd"/>
    <numFmt numFmtId="166" formatCode="m/d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4" fillId="0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4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left" vertical="center" indent="1"/>
    </xf>
    <xf numFmtId="3" fontId="7" fillId="5" borderId="2" applyAlignment="1" pivotButton="0" quotePrefix="0" xfId="0">
      <alignment horizontal="right" vertical="center"/>
    </xf>
    <xf numFmtId="164" fontId="7" fillId="5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left" vertical="center" indent="1"/>
    </xf>
    <xf numFmtId="0" fontId="7" fillId="5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  <xf numFmtId="0" fontId="2" fillId="0" borderId="2" applyAlignment="1" pivotButton="0" quotePrefix="0" xfId="0">
      <alignment horizontal="center" vertical="center"/>
    </xf>
    <xf numFmtId="166" fontId="2" fillId="0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right" vertical="center"/>
    </xf>
    <xf numFmtId="0" fontId="7" fillId="5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収支報告書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2025年度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inlineStr">
        <is>
          <t>サンプル北町自治会</t>
        </is>
      </c>
      <c r="D3" s="7" t="n"/>
      <c r="E3" s="7" t="n"/>
      <c r="F3" s="7" t="n"/>
      <c r="G3" s="4" t="inlineStr">
        <is>
          <t>会計期間</t>
        </is>
      </c>
      <c r="H3" s="5" t="n"/>
      <c r="I3" s="6" t="inlineStr">
        <is>
          <t>2025年4月1日〜2026年3月31日</t>
        </is>
      </c>
      <c r="J3" s="7" t="n"/>
      <c r="K3" s="7" t="n"/>
      <c r="L3" s="7" t="n"/>
    </row>
    <row r="4" ht="21" customHeight="1">
      <c r="A4" s="4" t="inlineStr">
        <is>
          <t>作成日</t>
        </is>
      </c>
      <c r="B4" s="5" t="n"/>
      <c r="C4" s="6" t="inlineStr">
        <is>
          <t>2026年4月5日</t>
        </is>
      </c>
      <c r="D4" s="7" t="n"/>
      <c r="E4" s="7" t="n"/>
      <c r="F4" s="7" t="n"/>
      <c r="G4" s="4" t="inlineStr">
        <is>
          <t>作成者</t>
        </is>
      </c>
      <c r="H4" s="5" t="n"/>
      <c r="I4" s="6" t="inlineStr">
        <is>
          <t>会計 北村 和子</t>
        </is>
      </c>
      <c r="J4" s="7" t="n"/>
      <c r="K4" s="7" t="n"/>
      <c r="L4" s="7" t="n"/>
    </row>
    <row r="5" ht="8" customHeight="1"/>
    <row r="6" ht="20" customHeight="1">
      <c r="A6" s="8" t="inlineStr">
        <is>
          <t>1. 収入の部（円）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10" t="inlineStr">
        <is>
          <t>科目</t>
        </is>
      </c>
      <c r="B7" s="11" t="n"/>
      <c r="C7" s="11" t="n"/>
      <c r="D7" s="10" t="inlineStr">
        <is>
          <t>予算額</t>
        </is>
      </c>
      <c r="E7" s="11" t="n"/>
      <c r="F7" s="10" t="inlineStr">
        <is>
          <t>決算額</t>
        </is>
      </c>
      <c r="G7" s="11" t="n"/>
      <c r="H7" s="10" t="inlineStr">
        <is>
          <t>増減</t>
        </is>
      </c>
      <c r="I7" s="11" t="n"/>
      <c r="J7" s="10" t="inlineStr">
        <is>
          <t>摘要（説明）</t>
        </is>
      </c>
      <c r="K7" s="11" t="n"/>
      <c r="L7" s="11" t="n"/>
    </row>
    <row r="8" ht="20" customHeight="1">
      <c r="A8" s="12" t="inlineStr">
        <is>
          <t>前年度繰越金</t>
        </is>
      </c>
      <c r="B8" s="7" t="n"/>
      <c r="C8" s="7" t="n"/>
      <c r="D8" s="13" t="n">
        <v>186420</v>
      </c>
      <c r="E8" s="7" t="n"/>
      <c r="F8" s="14">
        <f>IF(A8="","",IF(COUNTIF('出納帳'!$C$7:$C$46,A8&amp;"")=0,IF(D8="","",0),SUMIF('出納帳'!$C$7:$C$46,A8&amp;"",'出納帳'!$J$7:$J$46)))</f>
        <v/>
      </c>
      <c r="G8" s="15" t="n"/>
      <c r="H8" s="16">
        <f>IF(COUNT(D8,F8)=0,"",SUM(F8)-SUM(D8))</f>
        <v/>
      </c>
      <c r="I8" s="15" t="n"/>
      <c r="J8" s="17" t="inlineStr">
        <is>
          <t>2024年度からの繰越</t>
        </is>
      </c>
      <c r="K8" s="7" t="n"/>
      <c r="L8" s="7" t="n"/>
    </row>
    <row r="9" ht="20" customHeight="1">
      <c r="A9" s="12" t="inlineStr">
        <is>
          <t>会費</t>
        </is>
      </c>
      <c r="B9" s="7" t="n"/>
      <c r="C9" s="7" t="n"/>
      <c r="D9" s="13" t="n">
        <v>432000</v>
      </c>
      <c r="E9" s="7" t="n"/>
      <c r="F9" s="14">
        <f>IF(A9="","",IF(COUNTIF('出納帳'!$C$7:$C$46,A9&amp;"")=0,IF(D9="","",0),SUMIF('出納帳'!$C$7:$C$46,A9&amp;"",'出納帳'!$J$7:$J$46)))</f>
        <v/>
      </c>
      <c r="G9" s="15" t="n"/>
      <c r="H9" s="16">
        <f>IF(COUNT(D9,F9)=0,"",SUM(F9)-SUM(D9))</f>
        <v/>
      </c>
      <c r="I9" s="15" t="n"/>
      <c r="J9" s="17" t="inlineStr">
        <is>
          <t>2世帯は上期分のみ</t>
        </is>
      </c>
      <c r="K9" s="7" t="n"/>
      <c r="L9" s="7" t="n"/>
    </row>
    <row r="10" ht="20" customHeight="1">
      <c r="A10" s="12" t="inlineStr">
        <is>
          <t>補助金（市）</t>
        </is>
      </c>
      <c r="B10" s="7" t="n"/>
      <c r="C10" s="7" t="n"/>
      <c r="D10" s="13" t="n">
        <v>60000</v>
      </c>
      <c r="E10" s="7" t="n"/>
      <c r="F10" s="14">
        <f>IF(A10="","",IF(COUNTIF('出納帳'!$C$7:$C$46,A10&amp;"")=0,IF(D10="","",0),SUMIF('出納帳'!$C$7:$C$46,A10&amp;"",'出納帳'!$J$7:$J$46)))</f>
        <v/>
      </c>
      <c r="G10" s="15" t="n"/>
      <c r="H10" s="16">
        <f>IF(COUNT(D10,F10)=0,"",SUM(F10)-SUM(D10))</f>
        <v/>
      </c>
      <c r="I10" s="15" t="n"/>
      <c r="J10" s="17" t="inlineStr">
        <is>
          <t>防犯灯の電気代の補助</t>
        </is>
      </c>
      <c r="K10" s="7" t="n"/>
      <c r="L10" s="7" t="n"/>
    </row>
    <row r="11" ht="20" customHeight="1">
      <c r="A11" s="12" t="inlineStr">
        <is>
          <t>事業収入（夏祭り）</t>
        </is>
      </c>
      <c r="B11" s="7" t="n"/>
      <c r="C11" s="7" t="n"/>
      <c r="D11" s="13" t="n">
        <v>80000</v>
      </c>
      <c r="E11" s="7" t="n"/>
      <c r="F11" s="14">
        <f>IF(A11="","",IF(COUNTIF('出納帳'!$C$7:$C$46,A11&amp;"")=0,IF(D11="","",0),SUMIF('出納帳'!$C$7:$C$46,A11&amp;"",'出納帳'!$J$7:$J$46)))</f>
        <v/>
      </c>
      <c r="G11" s="15" t="n"/>
      <c r="H11" s="16">
        <f>IF(COUNT(D11,F11)=0,"",SUM(F11)-SUM(D11))</f>
        <v/>
      </c>
      <c r="I11" s="15" t="n"/>
      <c r="J11" s="17" t="inlineStr">
        <is>
          <t>模擬店6店の売上</t>
        </is>
      </c>
      <c r="K11" s="7" t="n"/>
      <c r="L11" s="7" t="n"/>
    </row>
    <row r="12" ht="20" customHeight="1">
      <c r="A12" s="12" t="inlineStr">
        <is>
          <t>寄付金・協賛金</t>
        </is>
      </c>
      <c r="B12" s="7" t="n"/>
      <c r="C12" s="7" t="n"/>
      <c r="D12" s="13" t="n">
        <v>0</v>
      </c>
      <c r="E12" s="7" t="n"/>
      <c r="F12" s="14">
        <f>IF(A12="","",IF(COUNTIF('出納帳'!$C$7:$C$46,A12&amp;"")=0,IF(D12="","",0),SUMIF('出納帳'!$C$7:$C$46,A12&amp;"",'出納帳'!$J$7:$J$46)))</f>
        <v/>
      </c>
      <c r="G12" s="15" t="n"/>
      <c r="H12" s="16">
        <f>IF(COUNT(D12,F12)=0,"",SUM(F12)-SUM(D12))</f>
        <v/>
      </c>
      <c r="I12" s="15" t="n"/>
      <c r="J12" s="17" t="inlineStr">
        <is>
          <t>夏祭りの協賛4件</t>
        </is>
      </c>
      <c r="K12" s="7" t="n"/>
      <c r="L12" s="7" t="n"/>
    </row>
    <row r="13" ht="20" customHeight="1">
      <c r="A13" s="12" t="inlineStr">
        <is>
          <t>雑収入</t>
        </is>
      </c>
      <c r="B13" s="7" t="n"/>
      <c r="C13" s="7" t="n"/>
      <c r="D13" s="13" t="n">
        <v>100</v>
      </c>
      <c r="E13" s="7" t="n"/>
      <c r="F13" s="14">
        <f>IF(A13="","",IF(COUNTIF('出納帳'!$C$7:$C$46,A13&amp;"")=0,IF(D13="","",0),SUMIF('出納帳'!$C$7:$C$46,A13&amp;"",'出納帳'!$J$7:$J$46)))</f>
        <v/>
      </c>
      <c r="G13" s="15" t="n"/>
      <c r="H13" s="16">
        <f>IF(COUNT(D13,F13)=0,"",SUM(F13)-SUM(D13))</f>
        <v/>
      </c>
      <c r="I13" s="15" t="n"/>
      <c r="J13" s="17" t="inlineStr">
        <is>
          <t>預金の利息</t>
        </is>
      </c>
      <c r="K13" s="7" t="n"/>
      <c r="L13" s="7" t="n"/>
    </row>
    <row r="14" ht="20" customHeight="1">
      <c r="A14" s="18" t="inlineStr">
        <is>
          <t>収入合計</t>
        </is>
      </c>
      <c r="B14" s="5" t="n"/>
      <c r="C14" s="5" t="n"/>
      <c r="D14" s="19">
        <f>IF(COUNT(D8:D13)=0,"",SUM(D8:D13))</f>
        <v/>
      </c>
      <c r="E14" s="15" t="n"/>
      <c r="F14" s="19">
        <f>IF(COUNT(F8:F13)=0,"",SUM(F8:F13))</f>
        <v/>
      </c>
      <c r="G14" s="15" t="n"/>
      <c r="H14" s="20">
        <f>IF(COUNT(D14,F14)=0,"",SUM(F14)-SUM(D14))</f>
        <v/>
      </c>
      <c r="I14" s="15" t="n"/>
      <c r="J14" s="21" t="n"/>
      <c r="K14" s="5" t="n"/>
      <c r="L14" s="5" t="n"/>
    </row>
    <row r="15" ht="8" customHeight="1"/>
    <row r="16" ht="20" customHeight="1">
      <c r="A16" s="8" t="inlineStr">
        <is>
          <t>2. 支出の部（円）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10" t="inlineStr">
        <is>
          <t>科目</t>
        </is>
      </c>
      <c r="B17" s="11" t="n"/>
      <c r="C17" s="11" t="n"/>
      <c r="D17" s="10" t="inlineStr">
        <is>
          <t>予算額</t>
        </is>
      </c>
      <c r="E17" s="11" t="n"/>
      <c r="F17" s="10" t="inlineStr">
        <is>
          <t>決算額</t>
        </is>
      </c>
      <c r="G17" s="11" t="n"/>
      <c r="H17" s="10" t="inlineStr">
        <is>
          <t>増減</t>
        </is>
      </c>
      <c r="I17" s="11" t="n"/>
      <c r="J17" s="10" t="inlineStr">
        <is>
          <t>摘要（説明）</t>
        </is>
      </c>
      <c r="K17" s="11" t="n"/>
      <c r="L17" s="11" t="n"/>
    </row>
    <row r="18" ht="20" customHeight="1">
      <c r="A18" s="12" t="inlineStr">
        <is>
          <t>会議費</t>
        </is>
      </c>
      <c r="B18" s="7" t="n"/>
      <c r="C18" s="7" t="n"/>
      <c r="D18" s="13" t="n">
        <v>20000</v>
      </c>
      <c r="E18" s="7" t="n"/>
      <c r="F18" s="14">
        <f>IF(A18="","",IF(COUNTIF('出納帳'!$C$7:$C$46,A18&amp;"")=0,IF(D18="","",0),SUMIF('出納帳'!$C$7:$C$46,A18&amp;"",'出納帳'!$L$7:$L$46)))</f>
        <v/>
      </c>
      <c r="G18" s="15" t="n"/>
      <c r="H18" s="16">
        <f>IF(COUNT(D18,F18)=0,"",SUM(F18)-SUM(D18))</f>
        <v/>
      </c>
      <c r="I18" s="15" t="n"/>
      <c r="J18" s="17" t="inlineStr">
        <is>
          <t>総会・役員会12回</t>
        </is>
      </c>
      <c r="K18" s="7" t="n"/>
      <c r="L18" s="7" t="n"/>
    </row>
    <row r="19" ht="20" customHeight="1">
      <c r="A19" s="12" t="inlineStr">
        <is>
          <t>夏祭り費</t>
        </is>
      </c>
      <c r="B19" s="7" t="n"/>
      <c r="C19" s="7" t="n"/>
      <c r="D19" s="13" t="n">
        <v>180000</v>
      </c>
      <c r="E19" s="7" t="n"/>
      <c r="F19" s="14">
        <f>IF(A19="","",IF(COUNTIF('出納帳'!$C$7:$C$46,A19&amp;"")=0,IF(D19="","",0),SUMIF('出納帳'!$C$7:$C$46,A19&amp;"",'出納帳'!$L$7:$L$46)))</f>
        <v/>
      </c>
      <c r="G19" s="15" t="n"/>
      <c r="H19" s="16">
        <f>IF(COUNT(D19,F19)=0,"",SUM(F19)-SUM(D19))</f>
        <v/>
      </c>
      <c r="I19" s="15" t="n"/>
      <c r="J19" s="17" t="inlineStr">
        <is>
          <t>テント・材料・景品</t>
        </is>
      </c>
      <c r="K19" s="7" t="n"/>
      <c r="L19" s="7" t="n"/>
    </row>
    <row r="20" ht="20" customHeight="1">
      <c r="A20" s="12" t="inlineStr">
        <is>
          <t>防災・防犯費</t>
        </is>
      </c>
      <c r="B20" s="7" t="n"/>
      <c r="C20" s="7" t="n"/>
      <c r="D20" s="13" t="n">
        <v>40000</v>
      </c>
      <c r="E20" s="7" t="n"/>
      <c r="F20" s="14">
        <f>IF(A20="","",IF(COUNTIF('出納帳'!$C$7:$C$46,A20&amp;"")=0,IF(D20="","",0),SUMIF('出納帳'!$C$7:$C$46,A20&amp;"",'出納帳'!$L$7:$L$46)))</f>
        <v/>
      </c>
      <c r="G20" s="15" t="n"/>
      <c r="H20" s="16">
        <f>IF(COUNT(D20,F20)=0,"",SUM(F20)-SUM(D20))</f>
        <v/>
      </c>
      <c r="I20" s="15" t="n"/>
      <c r="J20" s="17" t="inlineStr">
        <is>
          <t>防災訓練・パトロール</t>
        </is>
      </c>
      <c r="K20" s="7" t="n"/>
      <c r="L20" s="7" t="n"/>
    </row>
    <row r="21" ht="20" customHeight="1">
      <c r="A21" s="12" t="inlineStr">
        <is>
          <t>敬老会費</t>
        </is>
      </c>
      <c r="B21" s="7" t="n"/>
      <c r="C21" s="7" t="n"/>
      <c r="D21" s="13" t="n">
        <v>60000</v>
      </c>
      <c r="E21" s="7" t="n"/>
      <c r="F21" s="14">
        <f>IF(A21="","",IF(COUNTIF('出納帳'!$C$7:$C$46,A21&amp;"")=0,IF(D21="","",0),SUMIF('出納帳'!$C$7:$C$46,A21&amp;"",'出納帳'!$L$7:$L$46)))</f>
        <v/>
      </c>
      <c r="G21" s="15" t="n"/>
      <c r="H21" s="16">
        <f>IF(COUNT(D21,F21)=0,"",SUM(F21)-SUM(D21))</f>
        <v/>
      </c>
      <c r="I21" s="15" t="n"/>
      <c r="J21" s="17" t="inlineStr">
        <is>
          <t>お祝いの品72名分</t>
        </is>
      </c>
      <c r="K21" s="7" t="n"/>
      <c r="L21" s="7" t="n"/>
    </row>
    <row r="22" ht="20" customHeight="1">
      <c r="A22" s="12" t="inlineStr">
        <is>
          <t>防犯灯の維持費</t>
        </is>
      </c>
      <c r="B22" s="7" t="n"/>
      <c r="C22" s="7" t="n"/>
      <c r="D22" s="13" t="n">
        <v>110000</v>
      </c>
      <c r="E22" s="7" t="n"/>
      <c r="F22" s="14">
        <f>IF(A22="","",IF(COUNTIF('出納帳'!$C$7:$C$46,A22&amp;"")=0,IF(D22="","",0),SUMIF('出納帳'!$C$7:$C$46,A22&amp;"",'出納帳'!$L$7:$L$46)))</f>
        <v/>
      </c>
      <c r="G22" s="15" t="n"/>
      <c r="H22" s="16">
        <f>IF(COUNT(D22,F22)=0,"",SUM(F22)-SUM(D22))</f>
        <v/>
      </c>
      <c r="I22" s="15" t="n"/>
      <c r="J22" s="17" t="inlineStr">
        <is>
          <t>電気代・修理2灯</t>
        </is>
      </c>
      <c r="K22" s="7" t="n"/>
      <c r="L22" s="7" t="n"/>
    </row>
    <row r="23" ht="20" customHeight="1">
      <c r="A23" s="12" t="inlineStr">
        <is>
          <t>集会所の維持費</t>
        </is>
      </c>
      <c r="B23" s="7" t="n"/>
      <c r="C23" s="7" t="n"/>
      <c r="D23" s="13" t="n">
        <v>80000</v>
      </c>
      <c r="E23" s="7" t="n"/>
      <c r="F23" s="14">
        <f>IF(A23="","",IF(COUNTIF('出納帳'!$C$7:$C$46,A23&amp;"")=0,IF(D23="","",0),SUMIF('出納帳'!$C$7:$C$46,A23&amp;"",'出納帳'!$L$7:$L$46)))</f>
        <v/>
      </c>
      <c r="G23" s="15" t="n"/>
      <c r="H23" s="16">
        <f>IF(COUNT(D23,F23)=0,"",SUM(F23)-SUM(D23))</f>
        <v/>
      </c>
      <c r="I23" s="15" t="n"/>
      <c r="J23" s="17" t="inlineStr">
        <is>
          <t>光熱水費・火災保険</t>
        </is>
      </c>
      <c r="K23" s="7" t="n"/>
      <c r="L23" s="7" t="n"/>
    </row>
    <row r="24" ht="20" customHeight="1">
      <c r="A24" s="12" t="inlineStr">
        <is>
          <t>慶弔費</t>
        </is>
      </c>
      <c r="B24" s="7" t="n"/>
      <c r="C24" s="7" t="n"/>
      <c r="D24" s="13" t="n">
        <v>20000</v>
      </c>
      <c r="E24" s="7" t="n"/>
      <c r="F24" s="14">
        <f>IF(A24="","",IF(COUNTIF('出納帳'!$C$7:$C$46,A24&amp;"")=0,IF(D24="","",0),SUMIF('出納帳'!$C$7:$C$46,A24&amp;"",'出納帳'!$L$7:$L$46)))</f>
        <v/>
      </c>
      <c r="G24" s="15" t="n"/>
      <c r="H24" s="16">
        <f>IF(COUNT(D24,F24)=0,"",SUM(F24)-SUM(D24))</f>
        <v/>
      </c>
      <c r="I24" s="15" t="n"/>
      <c r="J24" s="17" t="inlineStr">
        <is>
          <t>弔慰金3件</t>
        </is>
      </c>
      <c r="K24" s="7" t="n"/>
      <c r="L24" s="7" t="n"/>
    </row>
    <row r="25" ht="20" customHeight="1">
      <c r="A25" s="12" t="inlineStr">
        <is>
          <t>通信・印刷費</t>
        </is>
      </c>
      <c r="B25" s="7" t="n"/>
      <c r="C25" s="7" t="n"/>
      <c r="D25" s="13" t="n">
        <v>25000</v>
      </c>
      <c r="E25" s="7" t="n"/>
      <c r="F25" s="14">
        <f>IF(A25="","",IF(COUNTIF('出納帳'!$C$7:$C$46,A25&amp;"")=0,IF(D25="","",0),SUMIF('出納帳'!$C$7:$C$46,A25&amp;"",'出納帳'!$L$7:$L$46)))</f>
        <v/>
      </c>
      <c r="G25" s="15" t="n"/>
      <c r="H25" s="16">
        <f>IF(COUNT(D25,F25)=0,"",SUM(F25)-SUM(D25))</f>
        <v/>
      </c>
      <c r="I25" s="15" t="n"/>
      <c r="J25" s="17" t="inlineStr">
        <is>
          <t>回覧・お知らせの印刷</t>
        </is>
      </c>
      <c r="K25" s="7" t="n"/>
      <c r="L25" s="7" t="n"/>
    </row>
    <row r="26" ht="20" customHeight="1">
      <c r="A26" s="12" t="inlineStr">
        <is>
          <t>消耗品費</t>
        </is>
      </c>
      <c r="B26" s="7" t="n"/>
      <c r="C26" s="7" t="n"/>
      <c r="D26" s="13" t="n">
        <v>15000</v>
      </c>
      <c r="E26" s="7" t="n"/>
      <c r="F26" s="14">
        <f>IF(A26="","",IF(COUNTIF('出納帳'!$C$7:$C$46,A26&amp;"")=0,IF(D26="","",0),SUMIF('出納帳'!$C$7:$C$46,A26&amp;"",'出納帳'!$L$7:$L$46)))</f>
        <v/>
      </c>
      <c r="G26" s="15" t="n"/>
      <c r="H26" s="16">
        <f>IF(COUNT(D26,F26)=0,"",SUM(F26)-SUM(D26))</f>
        <v/>
      </c>
      <c r="I26" s="15" t="n"/>
      <c r="J26" s="17" t="inlineStr">
        <is>
          <t>用紙・トナー・掃除用品</t>
        </is>
      </c>
      <c r="K26" s="7" t="n"/>
      <c r="L26" s="7" t="n"/>
    </row>
    <row r="27" ht="20" customHeight="1">
      <c r="A27" s="22" t="inlineStr">
        <is>
          <t>連合自治会への負担金</t>
        </is>
      </c>
      <c r="B27" s="7" t="n"/>
      <c r="C27" s="7" t="n"/>
      <c r="D27" s="13" t="n">
        <v>36000</v>
      </c>
      <c r="E27" s="7" t="n"/>
      <c r="F27" s="14">
        <f>IF(A27="","",IF(COUNTIF('出納帳'!$C$7:$C$46,A27&amp;"")=0,IF(D27="","",0),SUMIF('出納帳'!$C$7:$C$46,A27&amp;"",'出納帳'!$L$7:$L$46)))</f>
        <v/>
      </c>
      <c r="G27" s="15" t="n"/>
      <c r="H27" s="16">
        <f>IF(COUNT(D27,F27)=0,"",SUM(F27)-SUM(D27))</f>
        <v/>
      </c>
      <c r="I27" s="15" t="n"/>
      <c r="J27" s="17" t="inlineStr">
        <is>
          <t>300円×120世帯</t>
        </is>
      </c>
      <c r="K27" s="7" t="n"/>
      <c r="L27" s="7" t="n"/>
    </row>
    <row r="28" ht="20" customHeight="1">
      <c r="A28" s="12" t="inlineStr">
        <is>
          <t>雑費</t>
        </is>
      </c>
      <c r="B28" s="7" t="n"/>
      <c r="C28" s="7" t="n"/>
      <c r="D28" s="13" t="n">
        <v>2000</v>
      </c>
      <c r="E28" s="7" t="n"/>
      <c r="F28" s="14">
        <f>IF(A28="","",IF(COUNTIF('出納帳'!$C$7:$C$46,A28&amp;"")=0,IF(D28="","",0),SUMIF('出納帳'!$C$7:$C$46,A28&amp;"",'出納帳'!$L$7:$L$46)))</f>
        <v/>
      </c>
      <c r="G28" s="15" t="n"/>
      <c r="H28" s="16">
        <f>IF(COUNT(D28,F28)=0,"",SUM(F28)-SUM(D28))</f>
        <v/>
      </c>
      <c r="I28" s="15" t="n"/>
      <c r="J28" s="17" t="inlineStr">
        <is>
          <t>振込手数料4回</t>
        </is>
      </c>
      <c r="K28" s="7" t="n"/>
      <c r="L28" s="7" t="n"/>
    </row>
    <row r="29" ht="20" customHeight="1">
      <c r="A29" s="12" t="inlineStr">
        <is>
          <t>予備費</t>
        </is>
      </c>
      <c r="B29" s="7" t="n"/>
      <c r="C29" s="7" t="n"/>
      <c r="D29" s="13" t="n">
        <v>170520</v>
      </c>
      <c r="E29" s="7" t="n"/>
      <c r="F29" s="14">
        <f>IF(A29="","",IF(COUNTIF('出納帳'!$C$7:$C$46,A29&amp;"")=0,IF(D29="","",0),SUMIF('出納帳'!$C$7:$C$46,A29&amp;"",'出納帳'!$L$7:$L$46)))</f>
        <v/>
      </c>
      <c r="G29" s="15" t="n"/>
      <c r="H29" s="16">
        <f>IF(COUNT(D29,F29)=0,"",SUM(F29)-SUM(D29))</f>
        <v/>
      </c>
      <c r="I29" s="15" t="n"/>
      <c r="J29" s="17" t="inlineStr">
        <is>
          <t>使っていません</t>
        </is>
      </c>
      <c r="K29" s="7" t="n"/>
      <c r="L29" s="7" t="n"/>
    </row>
    <row r="30" ht="20" customHeight="1">
      <c r="A30" s="18" t="inlineStr">
        <is>
          <t>支出合計</t>
        </is>
      </c>
      <c r="B30" s="5" t="n"/>
      <c r="C30" s="5" t="n"/>
      <c r="D30" s="19">
        <f>IF(COUNT(D18:D29)=0,"",SUM(D18:D29))</f>
        <v/>
      </c>
      <c r="E30" s="15" t="n"/>
      <c r="F30" s="19">
        <f>IF(COUNT(F18:F29)=0,"",SUM(F18:F29))</f>
        <v/>
      </c>
      <c r="G30" s="15" t="n"/>
      <c r="H30" s="20">
        <f>IF(COUNT(D30,F30)=0,"",SUM(F30)-SUM(D30))</f>
        <v/>
      </c>
      <c r="I30" s="15" t="n"/>
      <c r="J30" s="21" t="n"/>
      <c r="K30" s="5" t="n"/>
      <c r="L30" s="5" t="n"/>
    </row>
    <row r="31" ht="8" customHeight="1"/>
    <row r="32" ht="20" customHeight="1">
      <c r="A32" s="8" t="inlineStr">
        <is>
          <t>3. 収支のまとめ（円）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0" customHeight="1">
      <c r="A33" s="10" t="inlineStr">
        <is>
          <t>項目</t>
        </is>
      </c>
      <c r="B33" s="11" t="n"/>
      <c r="C33" s="11" t="n"/>
      <c r="D33" s="10" t="inlineStr">
        <is>
          <t>予算額</t>
        </is>
      </c>
      <c r="E33" s="11" t="n"/>
      <c r="F33" s="10" t="inlineStr">
        <is>
          <t>決算額</t>
        </is>
      </c>
      <c r="G33" s="11" t="n"/>
      <c r="H33" s="10" t="inlineStr">
        <is>
          <t>増減</t>
        </is>
      </c>
      <c r="I33" s="11" t="n"/>
      <c r="J33" s="10" t="inlineStr">
        <is>
          <t>説明</t>
        </is>
      </c>
      <c r="K33" s="11" t="n"/>
      <c r="L33" s="11" t="n"/>
    </row>
    <row r="34" ht="21" customHeight="1">
      <c r="A34" s="12" t="inlineStr">
        <is>
          <t>収入合計</t>
        </is>
      </c>
      <c r="B34" s="7" t="n"/>
      <c r="C34" s="7" t="n"/>
      <c r="D34" s="14">
        <f>IF(D14="","",D14)</f>
        <v/>
      </c>
      <c r="E34" s="15" t="n"/>
      <c r="F34" s="14">
        <f>IF(F14="","",F14)</f>
        <v/>
      </c>
      <c r="G34" s="15" t="n"/>
      <c r="H34" s="16">
        <f>IF(COUNT(D34,F34)=0,"",SUM(F34)-SUM(D34))</f>
        <v/>
      </c>
      <c r="I34" s="15" t="n"/>
      <c r="J34" s="22" t="inlineStr">
        <is>
          <t>1. の収入合計</t>
        </is>
      </c>
      <c r="K34" s="7" t="n"/>
      <c r="L34" s="7" t="n"/>
    </row>
    <row r="35" ht="21" customHeight="1">
      <c r="A35" s="12" t="inlineStr">
        <is>
          <t>支出合計</t>
        </is>
      </c>
      <c r="B35" s="7" t="n"/>
      <c r="C35" s="7" t="n"/>
      <c r="D35" s="14">
        <f>IF(D30="","",D30)</f>
        <v/>
      </c>
      <c r="E35" s="15" t="n"/>
      <c r="F35" s="14">
        <f>IF(F30="","",F30)</f>
        <v/>
      </c>
      <c r="G35" s="15" t="n"/>
      <c r="H35" s="16">
        <f>IF(COUNT(D35,F35)=0,"",SUM(F35)-SUM(D35))</f>
        <v/>
      </c>
      <c r="I35" s="15" t="n"/>
      <c r="J35" s="22" t="inlineStr">
        <is>
          <t>2. の支出合計</t>
        </is>
      </c>
      <c r="K35" s="7" t="n"/>
      <c r="L35" s="7" t="n"/>
    </row>
    <row r="36" ht="30" customHeight="1">
      <c r="A36" s="23" t="inlineStr">
        <is>
          <t>次年度への繰越金
（収入合計−支出合計）</t>
        </is>
      </c>
      <c r="B36" s="7" t="n"/>
      <c r="C36" s="7" t="n"/>
      <c r="D36" s="19">
        <f>IF(COUNT(D34,D35)=0,"",SUM(D34)-SUM(D35))</f>
        <v/>
      </c>
      <c r="E36" s="15" t="n"/>
      <c r="F36" s="19">
        <f>IF(COUNT(F34,F35)=0,"",SUM(F34)-SUM(F35))</f>
        <v/>
      </c>
      <c r="G36" s="15" t="n"/>
      <c r="H36" s="20">
        <f>IF(COUNT(D36,F36)=0,"",SUM(F36)-SUM(D36))</f>
        <v/>
      </c>
      <c r="I36" s="15" t="n"/>
      <c r="J36" s="17" t="inlineStr">
        <is>
          <t>次の年度の前年度繰越金になります</t>
        </is>
      </c>
      <c r="K36" s="7" t="n"/>
      <c r="L36" s="7" t="n"/>
    </row>
    <row r="37" ht="30" customHeight="1">
      <c r="A37" s="17" t="inlineStr">
        <is>
          <t>今年度の収支
（繰越金を除く）</t>
        </is>
      </c>
      <c r="B37" s="7" t="n"/>
      <c r="C37" s="7" t="n"/>
      <c r="D37" s="21" t="n"/>
      <c r="E37" s="5" t="n"/>
      <c r="F37" s="16">
        <f>IF(F34="","",SUM(F34)-SUM(F8)-SUM(F35))</f>
        <v/>
      </c>
      <c r="G37" s="15" t="n"/>
      <c r="H37" s="21" t="n"/>
      <c r="I37" s="5" t="n"/>
      <c r="J37" s="17" t="inlineStr">
        <is>
          <t>＋は今年度の収入で支出をまかなえた額</t>
        </is>
      </c>
      <c r="K37" s="7" t="n"/>
      <c r="L37" s="7" t="n"/>
    </row>
    <row r="38" ht="16" customHeight="1">
      <c r="A38" s="24" t="inlineStr">
        <is>
          <t>色の付いた欄は数式で計算します。決算額は、出納帳のシートから科目ごとに集計します。</t>
        </is>
      </c>
    </row>
    <row r="39" ht="16" customHeight="1">
      <c r="A39" s="24" t="inlineStr">
        <is>
          <t>出納帳を使わないときは、決算額の欄に数字だけを入れます（数式は消えます）。</t>
        </is>
      </c>
    </row>
    <row r="40" ht="16" customHeight="1">
      <c r="A40" s="24" t="inlineStr">
        <is>
          <t>増減は決算額−予算額。収入の＋は予算より多く入った額、支出の＋は多く使った額です。</t>
        </is>
      </c>
    </row>
    <row r="41" ht="8" customHeight="1"/>
    <row r="42" ht="20" customHeight="1">
      <c r="A42" s="8" t="inlineStr">
        <is>
          <t>4. 残高の確かめ（年度末の通帳・現金・出納帳）</t>
        </is>
      </c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0" customHeight="1">
      <c r="A43" s="10" t="inlineStr">
        <is>
          <t>確かめるもの</t>
        </is>
      </c>
      <c r="B43" s="11" t="n"/>
      <c r="C43" s="11" t="n"/>
      <c r="D43" s="11" t="n"/>
      <c r="E43" s="11" t="n"/>
      <c r="F43" s="10" t="inlineStr">
        <is>
          <t>金額</t>
        </is>
      </c>
      <c r="G43" s="11" t="n"/>
      <c r="H43" s="10" t="inlineStr">
        <is>
          <t>繰越金との差</t>
        </is>
      </c>
      <c r="I43" s="11" t="n"/>
      <c r="J43" s="10" t="inlineStr">
        <is>
          <t>結果・メモ</t>
        </is>
      </c>
      <c r="K43" s="11" t="n"/>
      <c r="L43" s="11" t="n"/>
    </row>
    <row r="44" ht="21" customHeight="1">
      <c r="A44" s="12" t="inlineStr">
        <is>
          <t>通帳の残高（年度末）</t>
        </is>
      </c>
      <c r="B44" s="7" t="n"/>
      <c r="C44" s="7" t="n"/>
      <c r="D44" s="7" t="n"/>
      <c r="E44" s="7" t="n"/>
      <c r="F44" s="13" t="n">
        <v>204733</v>
      </c>
      <c r="G44" s="7" t="n"/>
      <c r="H44" s="21" t="n"/>
      <c r="I44" s="5" t="n"/>
      <c r="J44" s="22" t="inlineStr">
        <is>
          <t>サンプル信用金庫 普通預金</t>
        </is>
      </c>
      <c r="K44" s="7" t="n"/>
      <c r="L44" s="7" t="n"/>
    </row>
    <row r="45" ht="21" customHeight="1">
      <c r="A45" s="12" t="inlineStr">
        <is>
          <t>手元の現金（年度末）</t>
        </is>
      </c>
      <c r="B45" s="7" t="n"/>
      <c r="C45" s="7" t="n"/>
      <c r="D45" s="7" t="n"/>
      <c r="E45" s="7" t="n"/>
      <c r="F45" s="13" t="n">
        <v>11155</v>
      </c>
      <c r="G45" s="7" t="n"/>
      <c r="H45" s="21" t="n"/>
      <c r="I45" s="5" t="n"/>
      <c r="J45" s="22" t="inlineStr">
        <is>
          <t>会計が保管</t>
        </is>
      </c>
      <c r="K45" s="7" t="n"/>
      <c r="L45" s="7" t="n"/>
    </row>
    <row r="46" ht="21" customHeight="1">
      <c r="A46" s="25" t="inlineStr">
        <is>
          <t>通帳＋現金</t>
        </is>
      </c>
      <c r="B46" s="7" t="n"/>
      <c r="C46" s="7" t="n"/>
      <c r="D46" s="7" t="n"/>
      <c r="E46" s="7" t="n"/>
      <c r="F46" s="14">
        <f>IF(COUNT(F44,F45)=0,"",SUM(F44,F45))</f>
        <v/>
      </c>
      <c r="G46" s="15" t="n"/>
      <c r="H46" s="16">
        <f>IF(OR(F46="",F36=""),"",F46-F36)</f>
        <v/>
      </c>
      <c r="I46" s="15" t="n"/>
      <c r="J46" s="26">
        <f>IF(H46="","",IF(ROUND(H46,0)=0,"一致","合いません"))</f>
        <v/>
      </c>
      <c r="K46" s="15" t="n"/>
      <c r="L46" s="15" t="n"/>
    </row>
    <row r="47" ht="21" customHeight="1">
      <c r="A47" s="22" t="inlineStr">
        <is>
          <t>出納帳の残高（収入の合計−支出の合計）</t>
        </is>
      </c>
      <c r="B47" s="7" t="n"/>
      <c r="C47" s="7" t="n"/>
      <c r="D47" s="7" t="n"/>
      <c r="E47" s="7" t="n"/>
      <c r="F47" s="14">
        <f>IF('出納帳'!N47="","",'出納帳'!N47)</f>
        <v/>
      </c>
      <c r="G47" s="15" t="n"/>
      <c r="H47" s="16">
        <f>IF(OR(F47="",F36=""),"",F47-F36)</f>
        <v/>
      </c>
      <c r="I47" s="15" t="n"/>
      <c r="J47" s="26">
        <f>IF(H47="","",IF(ROUND(H47,0)=0,"一致","合いません"))</f>
        <v/>
      </c>
      <c r="K47" s="15" t="n"/>
      <c r="L47" s="15" t="n"/>
    </row>
    <row r="48" ht="16" customHeight="1">
      <c r="A48" s="24" t="inlineStr">
        <is>
          <t>「合いません」のときは、出納帳の書き漏れ・科目の名前・領収書の金額を見直します。</t>
        </is>
      </c>
    </row>
    <row r="49" ht="8" customHeight="1"/>
    <row r="50" ht="20" customHeight="1">
      <c r="A50" s="8" t="inlineStr">
        <is>
          <t>5. 会計監査の報告</t>
        </is>
      </c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 ht="18" customHeight="1">
      <c r="A51" s="4" t="inlineStr">
        <is>
          <t>監査の結果</t>
        </is>
      </c>
      <c r="B51" s="5" t="n"/>
      <c r="C51" s="5" t="n"/>
      <c r="D51" s="5" t="n"/>
      <c r="E51" s="5" t="n"/>
      <c r="F51" s="5" t="n"/>
      <c r="G51" s="5" t="n"/>
      <c r="H51" s="5" t="n"/>
      <c r="I51" s="27" t="inlineStr">
        <is>
          <t>監事</t>
        </is>
      </c>
      <c r="J51" s="5" t="n"/>
      <c r="K51" s="27" t="inlineStr">
        <is>
          <t>監事</t>
        </is>
      </c>
      <c r="L51" s="5" t="n"/>
    </row>
    <row r="52" ht="18" customHeight="1">
      <c r="A52" s="28" t="inlineStr">
        <is>
          <t>2025年度の会計について、帳簿・通帳・領収書を照らし合わせ、この収支報告書のとおり相違ないことを確認しました。</t>
        </is>
      </c>
      <c r="B52" s="7" t="n"/>
      <c r="C52" s="7" t="n"/>
      <c r="D52" s="7" t="n"/>
      <c r="E52" s="7" t="n"/>
      <c r="F52" s="7" t="n"/>
      <c r="G52" s="7" t="n"/>
      <c r="H52" s="7" t="n"/>
      <c r="I52" s="12" t="n"/>
      <c r="J52" s="7" t="n"/>
      <c r="K52" s="12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4" t="inlineStr">
        <is>
          <t>監査をした日</t>
        </is>
      </c>
      <c r="B55" s="5" t="n"/>
      <c r="C55" s="12" t="inlineStr">
        <is>
          <t>2026年4月12日</t>
        </is>
      </c>
      <c r="D55" s="7" t="n"/>
      <c r="E55" s="7" t="n"/>
      <c r="F55" s="7" t="n"/>
      <c r="G55" s="7" t="n"/>
      <c r="H55" s="7" t="n"/>
      <c r="I55" s="29" t="inlineStr">
        <is>
          <t>南 健一</t>
        </is>
      </c>
      <c r="J55" s="7" t="n"/>
      <c r="K55" s="29" t="inlineStr">
        <is>
          <t>東 由美</t>
        </is>
      </c>
      <c r="L55" s="7" t="n"/>
    </row>
  </sheetData>
  <mergeCells count="184">
    <mergeCell ref="D20:E20"/>
    <mergeCell ref="H35:I35"/>
    <mergeCell ref="A52:H54"/>
    <mergeCell ref="C55:H55"/>
    <mergeCell ref="I1:L1"/>
    <mergeCell ref="F29:G29"/>
    <mergeCell ref="A37:C37"/>
    <mergeCell ref="H10:I10"/>
    <mergeCell ref="F25:G25"/>
    <mergeCell ref="J27:L27"/>
    <mergeCell ref="I4:L4"/>
    <mergeCell ref="A45:E45"/>
    <mergeCell ref="J35:L35"/>
    <mergeCell ref="A21:C21"/>
    <mergeCell ref="D22:E22"/>
    <mergeCell ref="D36:E36"/>
    <mergeCell ref="A26:C26"/>
    <mergeCell ref="H9:I9"/>
    <mergeCell ref="J11:L11"/>
    <mergeCell ref="J25:L25"/>
    <mergeCell ref="A23:C23"/>
    <mergeCell ref="D13:E13"/>
    <mergeCell ref="A46:E46"/>
    <mergeCell ref="J46:L46"/>
    <mergeCell ref="D7:E7"/>
    <mergeCell ref="H45:I45"/>
    <mergeCell ref="F23:G23"/>
    <mergeCell ref="H37:I37"/>
    <mergeCell ref="F13:G13"/>
    <mergeCell ref="A34:C34"/>
    <mergeCell ref="H13:I13"/>
    <mergeCell ref="J29:L29"/>
    <mergeCell ref="F43:G43"/>
    <mergeCell ref="D24:E24"/>
    <mergeCell ref="A43:E43"/>
    <mergeCell ref="D33:E33"/>
    <mergeCell ref="J13:L13"/>
    <mergeCell ref="A6:L6"/>
    <mergeCell ref="H23:I23"/>
    <mergeCell ref="D26:E26"/>
    <mergeCell ref="D35:E35"/>
    <mergeCell ref="J24:L24"/>
    <mergeCell ref="D10:E10"/>
    <mergeCell ref="F10:G10"/>
    <mergeCell ref="D19:E19"/>
    <mergeCell ref="D34:E34"/>
    <mergeCell ref="F19:G19"/>
    <mergeCell ref="F34:G34"/>
    <mergeCell ref="A51:H51"/>
    <mergeCell ref="J26:L26"/>
    <mergeCell ref="A12:C12"/>
    <mergeCell ref="K55:L55"/>
    <mergeCell ref="J7:L7"/>
    <mergeCell ref="H25:I25"/>
    <mergeCell ref="H34:I34"/>
    <mergeCell ref="K51:L51"/>
    <mergeCell ref="C3:F3"/>
    <mergeCell ref="F30:G30"/>
    <mergeCell ref="D11:E11"/>
    <mergeCell ref="A14:C14"/>
    <mergeCell ref="F20:G20"/>
    <mergeCell ref="F18:G18"/>
    <mergeCell ref="A32:L32"/>
    <mergeCell ref="F33:G33"/>
    <mergeCell ref="F45:G45"/>
    <mergeCell ref="H36:I36"/>
    <mergeCell ref="J43:L43"/>
    <mergeCell ref="A29:C29"/>
    <mergeCell ref="F17:G17"/>
    <mergeCell ref="H17:I17"/>
    <mergeCell ref="A38:L38"/>
    <mergeCell ref="H11:I11"/>
    <mergeCell ref="A13:C13"/>
    <mergeCell ref="J33:L33"/>
    <mergeCell ref="F47:G47"/>
    <mergeCell ref="C4:F4"/>
    <mergeCell ref="D37:E37"/>
    <mergeCell ref="F46:G46"/>
    <mergeCell ref="H19:I19"/>
    <mergeCell ref="F28:G28"/>
    <mergeCell ref="A40:L40"/>
    <mergeCell ref="H28:I28"/>
    <mergeCell ref="D9:E9"/>
    <mergeCell ref="A24:C24"/>
    <mergeCell ref="F9:G9"/>
    <mergeCell ref="J44:L44"/>
    <mergeCell ref="H12:I12"/>
    <mergeCell ref="J14:L14"/>
    <mergeCell ref="J28:L28"/>
    <mergeCell ref="D29:E29"/>
    <mergeCell ref="J37:L37"/>
    <mergeCell ref="D23:E23"/>
    <mergeCell ref="H14:I14"/>
    <mergeCell ref="A7:C7"/>
    <mergeCell ref="J30:L30"/>
    <mergeCell ref="A25:C25"/>
    <mergeCell ref="A16:L16"/>
    <mergeCell ref="H43:I43"/>
    <mergeCell ref="A18:C18"/>
    <mergeCell ref="A50:L50"/>
    <mergeCell ref="F7:G7"/>
    <mergeCell ref="F21:G21"/>
    <mergeCell ref="H21:I21"/>
    <mergeCell ref="A42:L42"/>
    <mergeCell ref="D27:E27"/>
    <mergeCell ref="A22:C22"/>
    <mergeCell ref="F36:G36"/>
    <mergeCell ref="J47:L47"/>
    <mergeCell ref="D17:E17"/>
    <mergeCell ref="A3:B3"/>
    <mergeCell ref="A20:C20"/>
    <mergeCell ref="A55:B55"/>
    <mergeCell ref="F8:G8"/>
    <mergeCell ref="A28:C28"/>
    <mergeCell ref="J18:L18"/>
    <mergeCell ref="D28:E28"/>
    <mergeCell ref="J8:L8"/>
    <mergeCell ref="F22:G22"/>
    <mergeCell ref="A30:C30"/>
    <mergeCell ref="A47:E47"/>
    <mergeCell ref="J17:L17"/>
    <mergeCell ref="H22:I22"/>
    <mergeCell ref="D12:E12"/>
    <mergeCell ref="A4:B4"/>
    <mergeCell ref="D25:E25"/>
    <mergeCell ref="I51:J51"/>
    <mergeCell ref="D30:E30"/>
    <mergeCell ref="J10:L10"/>
    <mergeCell ref="J19:L19"/>
    <mergeCell ref="D14:E14"/>
    <mergeCell ref="F14:G14"/>
    <mergeCell ref="J34:L34"/>
    <mergeCell ref="J9:L9"/>
    <mergeCell ref="A44:E44"/>
    <mergeCell ref="H30:I30"/>
    <mergeCell ref="F11:G11"/>
    <mergeCell ref="H20:I20"/>
    <mergeCell ref="H29:I29"/>
    <mergeCell ref="J36:L36"/>
    <mergeCell ref="J45:L45"/>
    <mergeCell ref="A27:C27"/>
    <mergeCell ref="A1:H1"/>
    <mergeCell ref="J20:L20"/>
    <mergeCell ref="H44:I44"/>
    <mergeCell ref="D21:E21"/>
    <mergeCell ref="F12:G12"/>
    <mergeCell ref="F24:G24"/>
    <mergeCell ref="A33:C33"/>
    <mergeCell ref="H46:I46"/>
    <mergeCell ref="J22:L22"/>
    <mergeCell ref="A8:C8"/>
    <mergeCell ref="A17:C17"/>
    <mergeCell ref="J12:L12"/>
    <mergeCell ref="F26:G26"/>
    <mergeCell ref="A35:C35"/>
    <mergeCell ref="G3:H3"/>
    <mergeCell ref="J21:L21"/>
    <mergeCell ref="F35:G35"/>
    <mergeCell ref="A10:C10"/>
    <mergeCell ref="A19:C19"/>
    <mergeCell ref="I52:J54"/>
    <mergeCell ref="K52:L54"/>
    <mergeCell ref="I55:J55"/>
    <mergeCell ref="H7:I7"/>
    <mergeCell ref="J23:L23"/>
    <mergeCell ref="A9:C9"/>
    <mergeCell ref="D18:E18"/>
    <mergeCell ref="H47:I47"/>
    <mergeCell ref="F27:G27"/>
    <mergeCell ref="A39:L39"/>
    <mergeCell ref="H27:I27"/>
    <mergeCell ref="A48:L48"/>
    <mergeCell ref="D8:E8"/>
    <mergeCell ref="G4:H4"/>
    <mergeCell ref="F37:G37"/>
    <mergeCell ref="A36:C36"/>
    <mergeCell ref="A11:C11"/>
    <mergeCell ref="I3:L3"/>
    <mergeCell ref="H24:I24"/>
    <mergeCell ref="H18:I18"/>
    <mergeCell ref="H33:I33"/>
    <mergeCell ref="H8:I8"/>
    <mergeCell ref="F44:G44"/>
    <mergeCell ref="H26:I26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8"/>
  <sheetViews>
    <sheetView showGridLines="0" workbookViewId="0">
      <selection activeCell="A1" sqref="A1"/>
    </sheetView>
  </sheetViews>
  <sheetFormatPr baseColWidth="8" defaultRowHeight="15"/>
  <cols>
    <col width="6.1" customWidth="1" min="1" max="1"/>
    <col width="6.1" customWidth="1" min="2" max="2"/>
    <col width="6.1" customWidth="1" min="3" max="3"/>
    <col width="6.1" customWidth="1" min="4" max="4"/>
    <col width="6.1" customWidth="1" min="5" max="5"/>
    <col width="6.1" customWidth="1" min="6" max="6"/>
    <col width="6.1" customWidth="1" min="7" max="7"/>
    <col width="6.1" customWidth="1" min="8" max="8"/>
    <col width="6.1" customWidth="1" min="9" max="9"/>
    <col width="6.1" customWidth="1" min="10" max="10"/>
    <col width="6.1" customWidth="1" min="11" max="11"/>
    <col width="6.1" customWidth="1" min="12" max="12"/>
    <col width="6.1" customWidth="1" min="13" max="13"/>
    <col width="6.1" customWidth="1" min="14" max="14"/>
    <col width="6.1" customWidth="1" min="15" max="15"/>
  </cols>
  <sheetData>
    <row r="1" ht="30" customHeight="1">
      <c r="A1" s="1" t="inlineStr">
        <is>
          <t>出納帳（収入と支出の記録）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サンプル北町自治会　2025年度</t>
        </is>
      </c>
      <c r="M1" s="2" t="n"/>
      <c r="N1" s="2" t="n"/>
      <c r="O1" s="2" t="n"/>
    </row>
    <row r="2" ht="6" customHeight="1"/>
    <row r="3" ht="16" customHeight="1">
      <c r="A3" s="24" t="inlineStr">
        <is>
          <t>科目は一覧から選べます。収支報告書の科目と同じ名前にすると、収支報告書の決算額に科目ごとに集計されます。</t>
        </is>
      </c>
    </row>
    <row r="4" ht="16" customHeight="1">
      <c r="A4" s="24" t="inlineStr">
        <is>
          <t>1行目には前年度繰越金を入れます。お金が動いた日ごとに1行ずつ書き、領収書には出納帳と同じ No. を書きます。</t>
        </is>
      </c>
    </row>
    <row r="5" ht="4" customHeight="1"/>
    <row r="6" ht="20" customHeight="1">
      <c r="A6" s="10" t="inlineStr">
        <is>
          <t>No.</t>
        </is>
      </c>
      <c r="B6" s="10" t="inlineStr">
        <is>
          <t>日付</t>
        </is>
      </c>
      <c r="C6" s="10" t="inlineStr">
        <is>
          <t>科目</t>
        </is>
      </c>
      <c r="D6" s="11" t="n"/>
      <c r="E6" s="11" t="n"/>
      <c r="F6" s="10" t="inlineStr">
        <is>
          <t>摘要（内容・支払先）</t>
        </is>
      </c>
      <c r="G6" s="11" t="n"/>
      <c r="H6" s="11" t="n"/>
      <c r="I6" s="11" t="n"/>
      <c r="J6" s="10" t="inlineStr">
        <is>
          <t>収入</t>
        </is>
      </c>
      <c r="K6" s="11" t="n"/>
      <c r="L6" s="10" t="inlineStr">
        <is>
          <t>支出</t>
        </is>
      </c>
      <c r="M6" s="11" t="n"/>
      <c r="N6" s="10" t="inlineStr">
        <is>
          <t>残高</t>
        </is>
      </c>
      <c r="O6" s="11" t="n"/>
    </row>
    <row r="7" ht="20" customHeight="1">
      <c r="A7" s="29" t="n">
        <v>1</v>
      </c>
      <c r="B7" s="30" t="n">
        <v>45748</v>
      </c>
      <c r="C7" s="17" t="inlineStr">
        <is>
          <t>前年度繰越金</t>
        </is>
      </c>
      <c r="D7" s="7" t="n"/>
      <c r="E7" s="7" t="n"/>
      <c r="F7" s="17" t="inlineStr">
        <is>
          <t>2024年度からの繰越</t>
        </is>
      </c>
      <c r="G7" s="7" t="n"/>
      <c r="H7" s="7" t="n"/>
      <c r="I7" s="7" t="n"/>
      <c r="J7" s="13" t="n">
        <v>186420</v>
      </c>
      <c r="K7" s="7" t="n"/>
      <c r="L7" s="13" t="n"/>
      <c r="M7" s="7" t="n"/>
      <c r="N7" s="14">
        <f>IF(COUNT(J7,L7)=0,"",SUM(J$7:J7)-SUM(L$7:L7))</f>
        <v/>
      </c>
      <c r="O7" s="15" t="n"/>
    </row>
    <row r="8" ht="20" customHeight="1">
      <c r="A8" s="29" t="n">
        <v>2</v>
      </c>
      <c r="B8" s="30" t="n">
        <v>45767</v>
      </c>
      <c r="C8" s="17" t="inlineStr">
        <is>
          <t>連合自治会への負担金</t>
        </is>
      </c>
      <c r="D8" s="7" t="n"/>
      <c r="E8" s="7" t="n"/>
      <c r="F8" s="17" t="inlineStr">
        <is>
          <t>連合自治会 300円×120世帯</t>
        </is>
      </c>
      <c r="G8" s="7" t="n"/>
      <c r="H8" s="7" t="n"/>
      <c r="I8" s="7" t="n"/>
      <c r="J8" s="13" t="n"/>
      <c r="K8" s="7" t="n"/>
      <c r="L8" s="13" t="n">
        <v>36000</v>
      </c>
      <c r="M8" s="7" t="n"/>
      <c r="N8" s="14">
        <f>IF(COUNT(J8,L8)=0,"",SUM(J$7:J8)-SUM(L$7:L8))</f>
        <v/>
      </c>
      <c r="O8" s="15" t="n"/>
    </row>
    <row r="9" ht="20" customHeight="1">
      <c r="A9" s="29" t="n">
        <v>3</v>
      </c>
      <c r="B9" s="30" t="n">
        <v>45774</v>
      </c>
      <c r="C9" s="17" t="inlineStr">
        <is>
          <t>会議費</t>
        </is>
      </c>
      <c r="D9" s="7" t="n"/>
      <c r="E9" s="7" t="n"/>
      <c r="F9" s="17" t="inlineStr">
        <is>
          <t>総会のお茶・資料のコピー</t>
        </is>
      </c>
      <c r="G9" s="7" t="n"/>
      <c r="H9" s="7" t="n"/>
      <c r="I9" s="7" t="n"/>
      <c r="J9" s="13" t="n"/>
      <c r="K9" s="7" t="n"/>
      <c r="L9" s="13" t="n">
        <v>6240</v>
      </c>
      <c r="M9" s="7" t="n"/>
      <c r="N9" s="14">
        <f>IF(COUNT(J9,L9)=0,"",SUM(J$7:J9)-SUM(L$7:L9))</f>
        <v/>
      </c>
      <c r="O9" s="15" t="n"/>
    </row>
    <row r="10" ht="20" customHeight="1">
      <c r="A10" s="29" t="n">
        <v>4</v>
      </c>
      <c r="B10" s="30" t="n">
        <v>45787</v>
      </c>
      <c r="C10" s="17" t="inlineStr">
        <is>
          <t>会費</t>
        </is>
      </c>
      <c r="D10" s="7" t="n"/>
      <c r="E10" s="7" t="n"/>
      <c r="F10" s="17" t="inlineStr">
        <is>
          <t>上期分（1〜6班・61世帯）</t>
        </is>
      </c>
      <c r="G10" s="7" t="n"/>
      <c r="H10" s="7" t="n"/>
      <c r="I10" s="7" t="n"/>
      <c r="J10" s="13" t="n">
        <v>109800</v>
      </c>
      <c r="K10" s="7" t="n"/>
      <c r="L10" s="13" t="n"/>
      <c r="M10" s="7" t="n"/>
      <c r="N10" s="14">
        <f>IF(COUNT(J10,L10)=0,"",SUM(J$7:J10)-SUM(L$7:L10))</f>
        <v/>
      </c>
      <c r="O10" s="15" t="n"/>
    </row>
    <row r="11" ht="20" customHeight="1">
      <c r="A11" s="29" t="n">
        <v>5</v>
      </c>
      <c r="B11" s="30" t="n">
        <v>45787</v>
      </c>
      <c r="C11" s="17" t="inlineStr">
        <is>
          <t>会費</t>
        </is>
      </c>
      <c r="D11" s="7" t="n"/>
      <c r="E11" s="7" t="n"/>
      <c r="F11" s="17" t="inlineStr">
        <is>
          <t>上期分（7〜12班・59世帯）</t>
        </is>
      </c>
      <c r="G11" s="7" t="n"/>
      <c r="H11" s="7" t="n"/>
      <c r="I11" s="7" t="n"/>
      <c r="J11" s="13" t="n">
        <v>106200</v>
      </c>
      <c r="K11" s="7" t="n"/>
      <c r="L11" s="13" t="n"/>
      <c r="M11" s="7" t="n"/>
      <c r="N11" s="14">
        <f>IF(COUNT(J11,L11)=0,"",SUM(J$7:J11)-SUM(L$7:L11))</f>
        <v/>
      </c>
      <c r="O11" s="15" t="n"/>
    </row>
    <row r="12" ht="20" customHeight="1">
      <c r="A12" s="29" t="n">
        <v>6</v>
      </c>
      <c r="B12" s="30" t="n">
        <v>45815</v>
      </c>
      <c r="C12" s="17" t="inlineStr">
        <is>
          <t>防災・防犯費</t>
        </is>
      </c>
      <c r="D12" s="7" t="n"/>
      <c r="E12" s="7" t="n"/>
      <c r="F12" s="17" t="inlineStr">
        <is>
          <t>見回り用のベスト・ライト</t>
        </is>
      </c>
      <c r="G12" s="7" t="n"/>
      <c r="H12" s="7" t="n"/>
      <c r="I12" s="7" t="n"/>
      <c r="J12" s="13" t="n"/>
      <c r="K12" s="7" t="n"/>
      <c r="L12" s="13" t="n">
        <v>12760</v>
      </c>
      <c r="M12" s="7" t="n"/>
      <c r="N12" s="14">
        <f>IF(COUNT(J12,L12)=0,"",SUM(J$7:J12)-SUM(L$7:L12))</f>
        <v/>
      </c>
      <c r="O12" s="15" t="n"/>
    </row>
    <row r="13" ht="20" customHeight="1">
      <c r="A13" s="29" t="n">
        <v>7</v>
      </c>
      <c r="B13" s="30" t="n">
        <v>45828</v>
      </c>
      <c r="C13" s="17" t="inlineStr">
        <is>
          <t>補助金（市）</t>
        </is>
      </c>
      <c r="D13" s="7" t="n"/>
      <c r="E13" s="7" t="n"/>
      <c r="F13" s="17" t="inlineStr">
        <is>
          <t>防犯灯の電気代の補助（市）</t>
        </is>
      </c>
      <c r="G13" s="7" t="n"/>
      <c r="H13" s="7" t="n"/>
      <c r="I13" s="7" t="n"/>
      <c r="J13" s="13" t="n">
        <v>58000</v>
      </c>
      <c r="K13" s="7" t="n"/>
      <c r="L13" s="13" t="n"/>
      <c r="M13" s="7" t="n"/>
      <c r="N13" s="14">
        <f>IF(COUNT(J13,L13)=0,"",SUM(J$7:J13)-SUM(L$7:L13))</f>
        <v/>
      </c>
      <c r="O13" s="15" t="n"/>
    </row>
    <row r="14" ht="20" customHeight="1">
      <c r="A14" s="29" t="n">
        <v>8</v>
      </c>
      <c r="B14" s="30" t="n">
        <v>45841</v>
      </c>
      <c r="C14" s="17" t="inlineStr">
        <is>
          <t>慶弔費</t>
        </is>
      </c>
      <c r="D14" s="7" t="n"/>
      <c r="E14" s="7" t="n"/>
      <c r="F14" s="17" t="inlineStr">
        <is>
          <t>弔慰金</t>
        </is>
      </c>
      <c r="G14" s="7" t="n"/>
      <c r="H14" s="7" t="n"/>
      <c r="I14" s="7" t="n"/>
      <c r="J14" s="13" t="n"/>
      <c r="K14" s="7" t="n"/>
      <c r="L14" s="13" t="n">
        <v>5000</v>
      </c>
      <c r="M14" s="7" t="n"/>
      <c r="N14" s="14">
        <f>IF(COUNT(J14,L14)=0,"",SUM(J$7:J14)-SUM(L$7:L14))</f>
        <v/>
      </c>
      <c r="O14" s="15" t="n"/>
    </row>
    <row r="15" ht="20" customHeight="1">
      <c r="A15" s="29" t="n">
        <v>9</v>
      </c>
      <c r="B15" s="30" t="n">
        <v>45868</v>
      </c>
      <c r="C15" s="17" t="inlineStr">
        <is>
          <t>夏祭り費</t>
        </is>
      </c>
      <c r="D15" s="7" t="n"/>
      <c r="E15" s="7" t="n"/>
      <c r="F15" s="17" t="inlineStr">
        <is>
          <t>やぐら・テントのレンタル</t>
        </is>
      </c>
      <c r="G15" s="7" t="n"/>
      <c r="H15" s="7" t="n"/>
      <c r="I15" s="7" t="n"/>
      <c r="J15" s="13" t="n"/>
      <c r="K15" s="7" t="n"/>
      <c r="L15" s="13" t="n">
        <v>88000</v>
      </c>
      <c r="M15" s="7" t="n"/>
      <c r="N15" s="14">
        <f>IF(COUNT(J15,L15)=0,"",SUM(J$7:J15)-SUM(L$7:L15))</f>
        <v/>
      </c>
      <c r="O15" s="15" t="n"/>
    </row>
    <row r="16" ht="20" customHeight="1">
      <c r="A16" s="29" t="n">
        <v>10</v>
      </c>
      <c r="B16" s="30" t="n">
        <v>45870</v>
      </c>
      <c r="C16" s="17" t="inlineStr">
        <is>
          <t>寄付金・協賛金</t>
        </is>
      </c>
      <c r="D16" s="7" t="n"/>
      <c r="E16" s="7" t="n"/>
      <c r="F16" s="17" t="inlineStr">
        <is>
          <t>夏祭りの協賛（4件）</t>
        </is>
      </c>
      <c r="G16" s="7" t="n"/>
      <c r="H16" s="7" t="n"/>
      <c r="I16" s="7" t="n"/>
      <c r="J16" s="13" t="n">
        <v>20000</v>
      </c>
      <c r="K16" s="7" t="n"/>
      <c r="L16" s="13" t="n"/>
      <c r="M16" s="7" t="n"/>
      <c r="N16" s="14">
        <f>IF(COUNT(J16,L16)=0,"",SUM(J$7:J16)-SUM(L$7:L16))</f>
        <v/>
      </c>
      <c r="O16" s="15" t="n"/>
    </row>
    <row r="17" ht="20" customHeight="1">
      <c r="A17" s="29" t="n">
        <v>11</v>
      </c>
      <c r="B17" s="30" t="n">
        <v>45879</v>
      </c>
      <c r="C17" s="17" t="inlineStr">
        <is>
          <t>夏祭り費</t>
        </is>
      </c>
      <c r="D17" s="7" t="n"/>
      <c r="E17" s="7" t="n"/>
      <c r="F17" s="17" t="inlineStr">
        <is>
          <t>模擬店の材料</t>
        </is>
      </c>
      <c r="G17" s="7" t="n"/>
      <c r="H17" s="7" t="n"/>
      <c r="I17" s="7" t="n"/>
      <c r="J17" s="13" t="n"/>
      <c r="K17" s="7" t="n"/>
      <c r="L17" s="13" t="n">
        <v>61450</v>
      </c>
      <c r="M17" s="7" t="n"/>
      <c r="N17" s="14">
        <f>IF(COUNT(J17,L17)=0,"",SUM(J$7:J17)-SUM(L$7:L17))</f>
        <v/>
      </c>
      <c r="O17" s="15" t="n"/>
    </row>
    <row r="18" ht="20" customHeight="1">
      <c r="A18" s="29" t="n">
        <v>12</v>
      </c>
      <c r="B18" s="30" t="n">
        <v>45887</v>
      </c>
      <c r="C18" s="17" t="inlineStr">
        <is>
          <t>夏祭り費</t>
        </is>
      </c>
      <c r="D18" s="7" t="n"/>
      <c r="E18" s="7" t="n"/>
      <c r="F18" s="17" t="inlineStr">
        <is>
          <t>景品・子ども向けのお菓子</t>
        </is>
      </c>
      <c r="G18" s="7" t="n"/>
      <c r="H18" s="7" t="n"/>
      <c r="I18" s="7" t="n"/>
      <c r="J18" s="13" t="n"/>
      <c r="K18" s="7" t="n"/>
      <c r="L18" s="13" t="n">
        <v>32600</v>
      </c>
      <c r="M18" s="7" t="n"/>
      <c r="N18" s="14">
        <f>IF(COUNT(J18,L18)=0,"",SUM(J$7:J18)-SUM(L$7:L18))</f>
        <v/>
      </c>
      <c r="O18" s="15" t="n"/>
    </row>
    <row r="19" ht="20" customHeight="1">
      <c r="A19" s="29" t="n">
        <v>13</v>
      </c>
      <c r="B19" s="30" t="n">
        <v>45893</v>
      </c>
      <c r="C19" s="17" t="inlineStr">
        <is>
          <t>夏祭り費</t>
        </is>
      </c>
      <c r="D19" s="7" t="n"/>
      <c r="E19" s="7" t="n"/>
      <c r="F19" s="17" t="inlineStr">
        <is>
          <t>ボランティアの飲み物・弁当</t>
        </is>
      </c>
      <c r="G19" s="7" t="n"/>
      <c r="H19" s="7" t="n"/>
      <c r="I19" s="7" t="n"/>
      <c r="J19" s="13" t="n"/>
      <c r="K19" s="7" t="n"/>
      <c r="L19" s="13" t="n">
        <v>14260</v>
      </c>
      <c r="M19" s="7" t="n"/>
      <c r="N19" s="14">
        <f>IF(COUNT(J19,L19)=0,"",SUM(J$7:J19)-SUM(L$7:L19))</f>
        <v/>
      </c>
      <c r="O19" s="15" t="n"/>
    </row>
    <row r="20" ht="20" customHeight="1">
      <c r="A20" s="29" t="n">
        <v>14</v>
      </c>
      <c r="B20" s="30" t="n">
        <v>45893</v>
      </c>
      <c r="C20" s="17" t="inlineStr">
        <is>
          <t>事業収入（夏祭り）</t>
        </is>
      </c>
      <c r="D20" s="7" t="n"/>
      <c r="E20" s="7" t="n"/>
      <c r="F20" s="17" t="inlineStr">
        <is>
          <t>模擬店6店の売上</t>
        </is>
      </c>
      <c r="G20" s="7" t="n"/>
      <c r="H20" s="7" t="n"/>
      <c r="I20" s="7" t="n"/>
      <c r="J20" s="13" t="n">
        <v>92500</v>
      </c>
      <c r="K20" s="7" t="n"/>
      <c r="L20" s="13" t="n"/>
      <c r="M20" s="7" t="n"/>
      <c r="N20" s="14">
        <f>IF(COUNT(J20,L20)=0,"",SUM(J$7:J20)-SUM(L$7:L20))</f>
        <v/>
      </c>
      <c r="O20" s="15" t="n"/>
    </row>
    <row r="21" ht="20" customHeight="1">
      <c r="A21" s="29" t="n">
        <v>15</v>
      </c>
      <c r="B21" s="30" t="n">
        <v>45912</v>
      </c>
      <c r="C21" s="17" t="inlineStr">
        <is>
          <t>敬老会費</t>
        </is>
      </c>
      <c r="D21" s="7" t="n"/>
      <c r="E21" s="7" t="n"/>
      <c r="F21" s="17" t="inlineStr">
        <is>
          <t>お祝いの品（72名分）</t>
        </is>
      </c>
      <c r="G21" s="7" t="n"/>
      <c r="H21" s="7" t="n"/>
      <c r="I21" s="7" t="n"/>
      <c r="J21" s="13" t="n"/>
      <c r="K21" s="7" t="n"/>
      <c r="L21" s="13" t="n">
        <v>57600</v>
      </c>
      <c r="M21" s="7" t="n"/>
      <c r="N21" s="14">
        <f>IF(COUNT(J21,L21)=0,"",SUM(J$7:J21)-SUM(L$7:L21))</f>
        <v/>
      </c>
      <c r="O21" s="15" t="n"/>
    </row>
    <row r="22" ht="20" customHeight="1">
      <c r="A22" s="29" t="n">
        <v>16</v>
      </c>
      <c r="B22" s="30" t="n">
        <v>45914</v>
      </c>
      <c r="C22" s="17" t="inlineStr">
        <is>
          <t>会議費</t>
        </is>
      </c>
      <c r="D22" s="7" t="n"/>
      <c r="E22" s="7" t="n"/>
      <c r="F22" s="17" t="inlineStr">
        <is>
          <t>役員会のお茶（4〜9月）</t>
        </is>
      </c>
      <c r="G22" s="7" t="n"/>
      <c r="H22" s="7" t="n"/>
      <c r="I22" s="7" t="n"/>
      <c r="J22" s="13" t="n"/>
      <c r="K22" s="7" t="n"/>
      <c r="L22" s="13" t="n">
        <v>4980</v>
      </c>
      <c r="M22" s="7" t="n"/>
      <c r="N22" s="14">
        <f>IF(COUNT(J22,L22)=0,"",SUM(J$7:J22)-SUM(L$7:L22))</f>
        <v/>
      </c>
      <c r="O22" s="15" t="n"/>
    </row>
    <row r="23" ht="20" customHeight="1">
      <c r="A23" s="29" t="n">
        <v>17</v>
      </c>
      <c r="B23" s="30" t="n">
        <v>45930</v>
      </c>
      <c r="C23" s="17" t="inlineStr">
        <is>
          <t>防犯灯の維持費</t>
        </is>
      </c>
      <c r="D23" s="7" t="n"/>
      <c r="E23" s="7" t="n"/>
      <c r="F23" s="17" t="inlineStr">
        <is>
          <t>電気代（4〜9月分）</t>
        </is>
      </c>
      <c r="G23" s="7" t="n"/>
      <c r="H23" s="7" t="n"/>
      <c r="I23" s="7" t="n"/>
      <c r="J23" s="13" t="n"/>
      <c r="K23" s="7" t="n"/>
      <c r="L23" s="13" t="n">
        <v>47118</v>
      </c>
      <c r="M23" s="7" t="n"/>
      <c r="N23" s="14">
        <f>IF(COUNT(J23,L23)=0,"",SUM(J$7:J23)-SUM(L$7:L23))</f>
        <v/>
      </c>
      <c r="O23" s="15" t="n"/>
    </row>
    <row r="24" ht="20" customHeight="1">
      <c r="A24" s="29" t="n">
        <v>18</v>
      </c>
      <c r="B24" s="30" t="n">
        <v>45930</v>
      </c>
      <c r="C24" s="17" t="inlineStr">
        <is>
          <t>集会所の維持費</t>
        </is>
      </c>
      <c r="D24" s="7" t="n"/>
      <c r="E24" s="7" t="n"/>
      <c r="F24" s="17" t="inlineStr">
        <is>
          <t>電気・水道代（4〜9月分）</t>
        </is>
      </c>
      <c r="G24" s="7" t="n"/>
      <c r="H24" s="7" t="n"/>
      <c r="I24" s="7" t="n"/>
      <c r="J24" s="13" t="n"/>
      <c r="K24" s="7" t="n"/>
      <c r="L24" s="13" t="n">
        <v>21906</v>
      </c>
      <c r="M24" s="7" t="n"/>
      <c r="N24" s="14">
        <f>IF(COUNT(J24,L24)=0,"",SUM(J$7:J24)-SUM(L$7:L24))</f>
        <v/>
      </c>
      <c r="O24" s="15" t="n"/>
    </row>
    <row r="25" ht="20" customHeight="1">
      <c r="A25" s="29" t="n">
        <v>19</v>
      </c>
      <c r="B25" s="30" t="n">
        <v>45930</v>
      </c>
      <c r="C25" s="17" t="inlineStr">
        <is>
          <t>通信・印刷費</t>
        </is>
      </c>
      <c r="D25" s="7" t="n"/>
      <c r="E25" s="7" t="n"/>
      <c r="F25" s="17" t="inlineStr">
        <is>
          <t>お知らせの印刷（4〜9月）</t>
        </is>
      </c>
      <c r="G25" s="7" t="n"/>
      <c r="H25" s="7" t="n"/>
      <c r="I25" s="7" t="n"/>
      <c r="J25" s="13" t="n"/>
      <c r="K25" s="7" t="n"/>
      <c r="L25" s="13" t="n">
        <v>10452</v>
      </c>
      <c r="M25" s="7" t="n"/>
      <c r="N25" s="14">
        <f>IF(COUNT(J25,L25)=0,"",SUM(J$7:J25)-SUM(L$7:L25))</f>
        <v/>
      </c>
      <c r="O25" s="15" t="n"/>
    </row>
    <row r="26" ht="20" customHeight="1">
      <c r="A26" s="29" t="n">
        <v>20</v>
      </c>
      <c r="B26" s="30" t="n">
        <v>45930</v>
      </c>
      <c r="C26" s="17" t="inlineStr">
        <is>
          <t>雑収入</t>
        </is>
      </c>
      <c r="D26" s="7" t="n"/>
      <c r="E26" s="7" t="n"/>
      <c r="F26" s="17" t="inlineStr">
        <is>
          <t>預金の利息</t>
        </is>
      </c>
      <c r="G26" s="7" t="n"/>
      <c r="H26" s="7" t="n"/>
      <c r="I26" s="7" t="n"/>
      <c r="J26" s="13" t="n">
        <v>19</v>
      </c>
      <c r="K26" s="7" t="n"/>
      <c r="L26" s="13" t="n"/>
      <c r="M26" s="7" t="n"/>
      <c r="N26" s="14">
        <f>IF(COUNT(J26,L26)=0,"",SUM(J$7:J26)-SUM(L$7:L26))</f>
        <v/>
      </c>
      <c r="O26" s="15" t="n"/>
    </row>
    <row r="27" ht="20" customHeight="1">
      <c r="A27" s="29" t="n">
        <v>21</v>
      </c>
      <c r="B27" s="30" t="n">
        <v>45936</v>
      </c>
      <c r="C27" s="17" t="inlineStr">
        <is>
          <t>消耗品費</t>
        </is>
      </c>
      <c r="D27" s="7" t="n"/>
      <c r="E27" s="7" t="n"/>
      <c r="F27" s="17" t="inlineStr">
        <is>
          <t>コピー用紙・トナー</t>
        </is>
      </c>
      <c r="G27" s="7" t="n"/>
      <c r="H27" s="7" t="n"/>
      <c r="I27" s="7" t="n"/>
      <c r="J27" s="13" t="n"/>
      <c r="K27" s="7" t="n"/>
      <c r="L27" s="13" t="n">
        <v>8140</v>
      </c>
      <c r="M27" s="7" t="n"/>
      <c r="N27" s="14">
        <f>IF(COUNT(J27,L27)=0,"",SUM(J$7:J27)-SUM(L$7:L27))</f>
        <v/>
      </c>
      <c r="O27" s="15" t="n"/>
    </row>
    <row r="28" ht="20" customHeight="1">
      <c r="A28" s="29" t="n">
        <v>22</v>
      </c>
      <c r="B28" s="30" t="n">
        <v>45945</v>
      </c>
      <c r="C28" s="17" t="inlineStr">
        <is>
          <t>集会所の維持費</t>
        </is>
      </c>
      <c r="D28" s="7" t="n"/>
      <c r="E28" s="7" t="n"/>
      <c r="F28" s="17" t="inlineStr">
        <is>
          <t>火災保険（1年分）</t>
        </is>
      </c>
      <c r="G28" s="7" t="n"/>
      <c r="H28" s="7" t="n"/>
      <c r="I28" s="7" t="n"/>
      <c r="J28" s="13" t="n"/>
      <c r="K28" s="7" t="n"/>
      <c r="L28" s="13" t="n">
        <v>25200</v>
      </c>
      <c r="M28" s="7" t="n"/>
      <c r="N28" s="14">
        <f>IF(COUNT(J28,L28)=0,"",SUM(J$7:J28)-SUM(L$7:L28))</f>
        <v/>
      </c>
      <c r="O28" s="15" t="n"/>
    </row>
    <row r="29" ht="20" customHeight="1">
      <c r="A29" s="29" t="n">
        <v>23</v>
      </c>
      <c r="B29" s="30" t="n">
        <v>45963</v>
      </c>
      <c r="C29" s="17" t="inlineStr">
        <is>
          <t>防災・防犯費</t>
        </is>
      </c>
      <c r="D29" s="7" t="n"/>
      <c r="E29" s="7" t="n"/>
      <c r="F29" s="17" t="inlineStr">
        <is>
          <t>防災訓練の材料・軍手</t>
        </is>
      </c>
      <c r="G29" s="7" t="n"/>
      <c r="H29" s="7" t="n"/>
      <c r="I29" s="7" t="n"/>
      <c r="J29" s="13" t="n"/>
      <c r="K29" s="7" t="n"/>
      <c r="L29" s="13" t="n">
        <v>18720</v>
      </c>
      <c r="M29" s="7" t="n"/>
      <c r="N29" s="14">
        <f>IF(COUNT(J29,L29)=0,"",SUM(J$7:J29)-SUM(L$7:L29))</f>
        <v/>
      </c>
      <c r="O29" s="15" t="n"/>
    </row>
    <row r="30" ht="20" customHeight="1">
      <c r="A30" s="29" t="n">
        <v>24</v>
      </c>
      <c r="B30" s="30" t="n">
        <v>45971</v>
      </c>
      <c r="C30" s="17" t="inlineStr">
        <is>
          <t>会費</t>
        </is>
      </c>
      <c r="D30" s="7" t="n"/>
      <c r="E30" s="7" t="n"/>
      <c r="F30" s="17" t="inlineStr">
        <is>
          <t>下期分（1〜6班・60世帯）</t>
        </is>
      </c>
      <c r="G30" s="7" t="n"/>
      <c r="H30" s="7" t="n"/>
      <c r="I30" s="7" t="n"/>
      <c r="J30" s="13" t="n">
        <v>108000</v>
      </c>
      <c r="K30" s="7" t="n"/>
      <c r="L30" s="13" t="n"/>
      <c r="M30" s="7" t="n"/>
      <c r="N30" s="14">
        <f>IF(COUNT(J30,L30)=0,"",SUM(J$7:J30)-SUM(L$7:L30))</f>
        <v/>
      </c>
      <c r="O30" s="15" t="n"/>
    </row>
    <row r="31" ht="20" customHeight="1">
      <c r="A31" s="29" t="n">
        <v>25</v>
      </c>
      <c r="B31" s="30" t="n">
        <v>45971</v>
      </c>
      <c r="C31" s="17" t="inlineStr">
        <is>
          <t>会費</t>
        </is>
      </c>
      <c r="D31" s="7" t="n"/>
      <c r="E31" s="7" t="n"/>
      <c r="F31" s="17" t="inlineStr">
        <is>
          <t>下期分（7〜12班・58世帯）</t>
        </is>
      </c>
      <c r="G31" s="7" t="n"/>
      <c r="H31" s="7" t="n"/>
      <c r="I31" s="7" t="n"/>
      <c r="J31" s="13" t="n">
        <v>104400</v>
      </c>
      <c r="K31" s="7" t="n"/>
      <c r="L31" s="13" t="n"/>
      <c r="M31" s="7" t="n"/>
      <c r="N31" s="14">
        <f>IF(COUNT(J31,L31)=0,"",SUM(J$7:J31)-SUM(L$7:L31))</f>
        <v/>
      </c>
      <c r="O31" s="15" t="n"/>
    </row>
    <row r="32" ht="20" customHeight="1">
      <c r="A32" s="29" t="n">
        <v>26</v>
      </c>
      <c r="B32" s="30" t="n">
        <v>45999</v>
      </c>
      <c r="C32" s="17" t="inlineStr">
        <is>
          <t>慶弔費</t>
        </is>
      </c>
      <c r="D32" s="7" t="n"/>
      <c r="E32" s="7" t="n"/>
      <c r="F32" s="17" t="inlineStr">
        <is>
          <t>弔慰金</t>
        </is>
      </c>
      <c r="G32" s="7" t="n"/>
      <c r="H32" s="7" t="n"/>
      <c r="I32" s="7" t="n"/>
      <c r="J32" s="13" t="n"/>
      <c r="K32" s="7" t="n"/>
      <c r="L32" s="13" t="n">
        <v>5000</v>
      </c>
      <c r="M32" s="7" t="n"/>
      <c r="N32" s="14">
        <f>IF(COUNT(J32,L32)=0,"",SUM(J$7:J32)-SUM(L$7:L32))</f>
        <v/>
      </c>
      <c r="O32" s="15" t="n"/>
    </row>
    <row r="33" ht="20" customHeight="1">
      <c r="A33" s="29" t="n">
        <v>27</v>
      </c>
      <c r="B33" s="30" t="n">
        <v>46042</v>
      </c>
      <c r="C33" s="17" t="inlineStr">
        <is>
          <t>防犯灯の維持費</t>
        </is>
      </c>
      <c r="D33" s="7" t="n"/>
      <c r="E33" s="7" t="n"/>
      <c r="F33" s="17" t="inlineStr">
        <is>
          <t>防犯灯の修理（2灯）</t>
        </is>
      </c>
      <c r="G33" s="7" t="n"/>
      <c r="H33" s="7" t="n"/>
      <c r="I33" s="7" t="n"/>
      <c r="J33" s="13" t="n"/>
      <c r="K33" s="7" t="n"/>
      <c r="L33" s="13" t="n">
        <v>10800</v>
      </c>
      <c r="M33" s="7" t="n"/>
      <c r="N33" s="14">
        <f>IF(COUNT(J33,L33)=0,"",SUM(J$7:J33)-SUM(L$7:L33))</f>
        <v/>
      </c>
      <c r="O33" s="15" t="n"/>
    </row>
    <row r="34" ht="20" customHeight="1">
      <c r="A34" s="29" t="n">
        <v>28</v>
      </c>
      <c r="B34" s="30" t="n">
        <v>46069</v>
      </c>
      <c r="C34" s="17" t="inlineStr">
        <is>
          <t>慶弔費</t>
        </is>
      </c>
      <c r="D34" s="7" t="n"/>
      <c r="E34" s="7" t="n"/>
      <c r="F34" s="17" t="inlineStr">
        <is>
          <t>弔慰金</t>
        </is>
      </c>
      <c r="G34" s="7" t="n"/>
      <c r="H34" s="7" t="n"/>
      <c r="I34" s="7" t="n"/>
      <c r="J34" s="13" t="n"/>
      <c r="K34" s="7" t="n"/>
      <c r="L34" s="13" t="n">
        <v>5000</v>
      </c>
      <c r="M34" s="7" t="n"/>
      <c r="N34" s="14">
        <f>IF(COUNT(J34,L34)=0,"",SUM(J$7:J34)-SUM(L$7:L34))</f>
        <v/>
      </c>
      <c r="O34" s="15" t="n"/>
    </row>
    <row r="35" ht="20" customHeight="1">
      <c r="A35" s="29" t="n">
        <v>29</v>
      </c>
      <c r="B35" s="30" t="n">
        <v>46073</v>
      </c>
      <c r="C35" s="17" t="inlineStr">
        <is>
          <t>消耗品費</t>
        </is>
      </c>
      <c r="D35" s="7" t="n"/>
      <c r="E35" s="7" t="n"/>
      <c r="F35" s="17" t="inlineStr">
        <is>
          <t>集会所の掃除用品</t>
        </is>
      </c>
      <c r="G35" s="7" t="n"/>
      <c r="H35" s="7" t="n"/>
      <c r="I35" s="7" t="n"/>
      <c r="J35" s="13" t="n"/>
      <c r="K35" s="7" t="n"/>
      <c r="L35" s="13" t="n">
        <v>4228</v>
      </c>
      <c r="M35" s="7" t="n"/>
      <c r="N35" s="14">
        <f>IF(COUNT(J35,L35)=0,"",SUM(J$7:J35)-SUM(L$7:L35))</f>
        <v/>
      </c>
      <c r="O35" s="15" t="n"/>
    </row>
    <row r="36" ht="20" customHeight="1">
      <c r="A36" s="29" t="n">
        <v>30</v>
      </c>
      <c r="B36" s="30" t="n">
        <v>46096</v>
      </c>
      <c r="C36" s="17" t="inlineStr">
        <is>
          <t>会議費</t>
        </is>
      </c>
      <c r="D36" s="7" t="n"/>
      <c r="E36" s="7" t="n"/>
      <c r="F36" s="17" t="inlineStr">
        <is>
          <t>役員会のお茶（10〜3月）</t>
        </is>
      </c>
      <c r="G36" s="7" t="n"/>
      <c r="H36" s="7" t="n"/>
      <c r="I36" s="7" t="n"/>
      <c r="J36" s="13" t="n"/>
      <c r="K36" s="7" t="n"/>
      <c r="L36" s="13" t="n">
        <v>5620</v>
      </c>
      <c r="M36" s="7" t="n"/>
      <c r="N36" s="14">
        <f>IF(COUNT(J36,L36)=0,"",SUM(J$7:J36)-SUM(L$7:L36))</f>
        <v/>
      </c>
      <c r="O36" s="15" t="n"/>
    </row>
    <row r="37" ht="20" customHeight="1">
      <c r="A37" s="29" t="n">
        <v>31</v>
      </c>
      <c r="B37" s="30" t="n">
        <v>46112</v>
      </c>
      <c r="C37" s="17" t="inlineStr">
        <is>
          <t>防犯灯の維持費</t>
        </is>
      </c>
      <c r="D37" s="7" t="n"/>
      <c r="E37" s="7" t="n"/>
      <c r="F37" s="17" t="inlineStr">
        <is>
          <t>電気代（10〜3月分）</t>
        </is>
      </c>
      <c r="G37" s="7" t="n"/>
      <c r="H37" s="7" t="n"/>
      <c r="I37" s="7" t="n"/>
      <c r="J37" s="13" t="n"/>
      <c r="K37" s="7" t="n"/>
      <c r="L37" s="13" t="n">
        <v>46318</v>
      </c>
      <c r="M37" s="7" t="n"/>
      <c r="N37" s="14">
        <f>IF(COUNT(J37,L37)=0,"",SUM(J$7:J37)-SUM(L$7:L37))</f>
        <v/>
      </c>
      <c r="O37" s="15" t="n"/>
    </row>
    <row r="38" ht="20" customHeight="1">
      <c r="A38" s="29" t="n">
        <v>32</v>
      </c>
      <c r="B38" s="30" t="n">
        <v>46112</v>
      </c>
      <c r="C38" s="17" t="inlineStr">
        <is>
          <t>集会所の維持費</t>
        </is>
      </c>
      <c r="D38" s="7" t="n"/>
      <c r="E38" s="7" t="n"/>
      <c r="F38" s="17" t="inlineStr">
        <is>
          <t>電気・水道代（10〜3月分）</t>
        </is>
      </c>
      <c r="G38" s="7" t="n"/>
      <c r="H38" s="7" t="n"/>
      <c r="I38" s="7" t="n"/>
      <c r="J38" s="13" t="n"/>
      <c r="K38" s="7" t="n"/>
      <c r="L38" s="13" t="n">
        <v>29306</v>
      </c>
      <c r="M38" s="7" t="n"/>
      <c r="N38" s="14">
        <f>IF(COUNT(J38,L38)=0,"",SUM(J$7:J38)-SUM(L$7:L38))</f>
        <v/>
      </c>
      <c r="O38" s="15" t="n"/>
    </row>
    <row r="39" ht="20" customHeight="1">
      <c r="A39" s="29" t="n">
        <v>33</v>
      </c>
      <c r="B39" s="30" t="n">
        <v>46112</v>
      </c>
      <c r="C39" s="17" t="inlineStr">
        <is>
          <t>通信・印刷費</t>
        </is>
      </c>
      <c r="D39" s="7" t="n"/>
      <c r="E39" s="7" t="n"/>
      <c r="F39" s="17" t="inlineStr">
        <is>
          <t>お知らせの印刷（10〜3月）</t>
        </is>
      </c>
      <c r="G39" s="7" t="n"/>
      <c r="H39" s="7" t="n"/>
      <c r="I39" s="7" t="n"/>
      <c r="J39" s="13" t="n"/>
      <c r="K39" s="7" t="n"/>
      <c r="L39" s="13" t="n">
        <v>11452</v>
      </c>
      <c r="M39" s="7" t="n"/>
      <c r="N39" s="14">
        <f>IF(COUNT(J39,L39)=0,"",SUM(J$7:J39)-SUM(L$7:L39))</f>
        <v/>
      </c>
      <c r="O39" s="15" t="n"/>
    </row>
    <row r="40" ht="20" customHeight="1">
      <c r="A40" s="29" t="n">
        <v>34</v>
      </c>
      <c r="B40" s="30" t="n">
        <v>46112</v>
      </c>
      <c r="C40" s="17" t="inlineStr">
        <is>
          <t>雑収入</t>
        </is>
      </c>
      <c r="D40" s="7" t="n"/>
      <c r="E40" s="7" t="n"/>
      <c r="F40" s="17" t="inlineStr">
        <is>
          <t>預金の利息</t>
        </is>
      </c>
      <c r="G40" s="7" t="n"/>
      <c r="H40" s="7" t="n"/>
      <c r="I40" s="7" t="n"/>
      <c r="J40" s="13" t="n">
        <v>19</v>
      </c>
      <c r="K40" s="7" t="n"/>
      <c r="L40" s="13" t="n"/>
      <c r="M40" s="7" t="n"/>
      <c r="N40" s="14">
        <f>IF(COUNT(J40,L40)=0,"",SUM(J$7:J40)-SUM(L$7:L40))</f>
        <v/>
      </c>
      <c r="O40" s="15" t="n"/>
    </row>
    <row r="41" ht="20" customHeight="1">
      <c r="A41" s="29" t="n">
        <v>35</v>
      </c>
      <c r="B41" s="30" t="n">
        <v>46112</v>
      </c>
      <c r="C41" s="17" t="inlineStr">
        <is>
          <t>雑費</t>
        </is>
      </c>
      <c r="D41" s="7" t="n"/>
      <c r="E41" s="7" t="n"/>
      <c r="F41" s="17" t="inlineStr">
        <is>
          <t>振込手数料（4回分）</t>
        </is>
      </c>
      <c r="G41" s="7" t="n"/>
      <c r="H41" s="7" t="n"/>
      <c r="I41" s="7" t="n"/>
      <c r="J41" s="13" t="n"/>
      <c r="K41" s="7" t="n"/>
      <c r="L41" s="13" t="n">
        <v>1320</v>
      </c>
      <c r="M41" s="7" t="n"/>
      <c r="N41" s="14">
        <f>IF(COUNT(J41,L41)=0,"",SUM(J$7:J41)-SUM(L$7:L41))</f>
        <v/>
      </c>
      <c r="O41" s="15" t="n"/>
    </row>
    <row r="42" ht="20" customHeight="1">
      <c r="A42" s="29" t="n">
        <v>36</v>
      </c>
      <c r="B42" s="30" t="n"/>
      <c r="C42" s="17" t="n"/>
      <c r="D42" s="7" t="n"/>
      <c r="E42" s="7" t="n"/>
      <c r="F42" s="17" t="n"/>
      <c r="G42" s="7" t="n"/>
      <c r="H42" s="7" t="n"/>
      <c r="I42" s="7" t="n"/>
      <c r="J42" s="13" t="n"/>
      <c r="K42" s="7" t="n"/>
      <c r="L42" s="13" t="n"/>
      <c r="M42" s="7" t="n"/>
      <c r="N42" s="14">
        <f>IF(COUNT(J42,L42)=0,"",SUM(J$7:J42)-SUM(L$7:L42))</f>
        <v/>
      </c>
      <c r="O42" s="15" t="n"/>
    </row>
    <row r="43" ht="20" customHeight="1">
      <c r="A43" s="29" t="n">
        <v>37</v>
      </c>
      <c r="B43" s="30" t="n"/>
      <c r="C43" s="17" t="n"/>
      <c r="D43" s="7" t="n"/>
      <c r="E43" s="7" t="n"/>
      <c r="F43" s="17" t="n"/>
      <c r="G43" s="7" t="n"/>
      <c r="H43" s="7" t="n"/>
      <c r="I43" s="7" t="n"/>
      <c r="J43" s="13" t="n"/>
      <c r="K43" s="7" t="n"/>
      <c r="L43" s="13" t="n"/>
      <c r="M43" s="7" t="n"/>
      <c r="N43" s="14">
        <f>IF(COUNT(J43,L43)=0,"",SUM(J$7:J43)-SUM(L$7:L43))</f>
        <v/>
      </c>
      <c r="O43" s="15" t="n"/>
    </row>
    <row r="44" ht="20" customHeight="1">
      <c r="A44" s="29" t="n">
        <v>38</v>
      </c>
      <c r="B44" s="30" t="n"/>
      <c r="C44" s="17" t="n"/>
      <c r="D44" s="7" t="n"/>
      <c r="E44" s="7" t="n"/>
      <c r="F44" s="17" t="n"/>
      <c r="G44" s="7" t="n"/>
      <c r="H44" s="7" t="n"/>
      <c r="I44" s="7" t="n"/>
      <c r="J44" s="13" t="n"/>
      <c r="K44" s="7" t="n"/>
      <c r="L44" s="13" t="n"/>
      <c r="M44" s="7" t="n"/>
      <c r="N44" s="14">
        <f>IF(COUNT(J44,L44)=0,"",SUM(J$7:J44)-SUM(L$7:L44))</f>
        <v/>
      </c>
      <c r="O44" s="15" t="n"/>
    </row>
    <row r="45" ht="20" customHeight="1">
      <c r="A45" s="29" t="n">
        <v>39</v>
      </c>
      <c r="B45" s="30" t="n"/>
      <c r="C45" s="17" t="n"/>
      <c r="D45" s="7" t="n"/>
      <c r="E45" s="7" t="n"/>
      <c r="F45" s="17" t="n"/>
      <c r="G45" s="7" t="n"/>
      <c r="H45" s="7" t="n"/>
      <c r="I45" s="7" t="n"/>
      <c r="J45" s="13" t="n"/>
      <c r="K45" s="7" t="n"/>
      <c r="L45" s="13" t="n"/>
      <c r="M45" s="7" t="n"/>
      <c r="N45" s="14">
        <f>IF(COUNT(J45,L45)=0,"",SUM(J$7:J45)-SUM(L$7:L45))</f>
        <v/>
      </c>
      <c r="O45" s="15" t="n"/>
    </row>
    <row r="46" ht="20" customHeight="1">
      <c r="A46" s="29" t="n">
        <v>40</v>
      </c>
      <c r="B46" s="30" t="n"/>
      <c r="C46" s="17" t="n"/>
      <c r="D46" s="7" t="n"/>
      <c r="E46" s="7" t="n"/>
      <c r="F46" s="17" t="n"/>
      <c r="G46" s="7" t="n"/>
      <c r="H46" s="7" t="n"/>
      <c r="I46" s="7" t="n"/>
      <c r="J46" s="13" t="n"/>
      <c r="K46" s="7" t="n"/>
      <c r="L46" s="13" t="n"/>
      <c r="M46" s="7" t="n"/>
      <c r="N46" s="14">
        <f>IF(COUNT(J46,L46)=0,"",SUM(J$7:J46)-SUM(L$7:L46))</f>
        <v/>
      </c>
      <c r="O46" s="15" t="n"/>
    </row>
    <row r="47" ht="22" customHeight="1">
      <c r="A47" s="31" t="inlineStr">
        <is>
          <t>合計（残高＝収入の合計−支出の合計。年度末の残高）</t>
        </is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19">
        <f>IF(COUNT(J7:J46)=0,"",SUM(J7:J46))</f>
        <v/>
      </c>
      <c r="K47" s="15" t="n"/>
      <c r="L47" s="19">
        <f>IF(COUNT(L7:L46)=0,"",SUM(L7:L46))</f>
        <v/>
      </c>
      <c r="M47" s="15" t="n"/>
      <c r="N47" s="19">
        <f>IF(COUNT(J7:J46,L7:L46)=0,"",SUM(J7:J46)-SUM(L7:L46))</f>
        <v/>
      </c>
      <c r="O47" s="15" t="n"/>
    </row>
    <row r="48" ht="16" customHeight="1">
      <c r="A48" s="24" t="inlineStr">
        <is>
          <t>色の付いた欄は数式で計算します。行が足りないときは、表の途中の行を選んで「挿入」で足すと、合計と集計の範囲も広がります。</t>
        </is>
      </c>
    </row>
  </sheetData>
  <mergeCells count="214">
    <mergeCell ref="L17:M17"/>
    <mergeCell ref="F27:I27"/>
    <mergeCell ref="C44:E44"/>
    <mergeCell ref="N11:O11"/>
    <mergeCell ref="N20:O20"/>
    <mergeCell ref="C31:E31"/>
    <mergeCell ref="J10:K10"/>
    <mergeCell ref="C40:E40"/>
    <mergeCell ref="J19:K19"/>
    <mergeCell ref="L19:M19"/>
    <mergeCell ref="J28:K28"/>
    <mergeCell ref="C21:E21"/>
    <mergeCell ref="L28:M28"/>
    <mergeCell ref="N22:O22"/>
    <mergeCell ref="A3:O3"/>
    <mergeCell ref="J9:K9"/>
    <mergeCell ref="L12:M12"/>
    <mergeCell ref="N12:O12"/>
    <mergeCell ref="N46:O46"/>
    <mergeCell ref="C23:E23"/>
    <mergeCell ref="F29:I29"/>
    <mergeCell ref="F16:I16"/>
    <mergeCell ref="J45:K45"/>
    <mergeCell ref="C7:E7"/>
    <mergeCell ref="L14:M14"/>
    <mergeCell ref="F25:I25"/>
    <mergeCell ref="L39:M39"/>
    <mergeCell ref="N14:O14"/>
    <mergeCell ref="N39:O39"/>
    <mergeCell ref="L45:M45"/>
    <mergeCell ref="L29:M29"/>
    <mergeCell ref="N29:O29"/>
    <mergeCell ref="L38:M38"/>
    <mergeCell ref="N38:O38"/>
    <mergeCell ref="C18:E18"/>
    <mergeCell ref="F15:I15"/>
    <mergeCell ref="J31:K31"/>
    <mergeCell ref="L31:M31"/>
    <mergeCell ref="C34:E34"/>
    <mergeCell ref="N31:O31"/>
    <mergeCell ref="L40:M40"/>
    <mergeCell ref="N40:O40"/>
    <mergeCell ref="C42:E42"/>
    <mergeCell ref="J21:K21"/>
    <mergeCell ref="L21:M21"/>
    <mergeCell ref="N15:O15"/>
    <mergeCell ref="N24:O24"/>
    <mergeCell ref="J23:K23"/>
    <mergeCell ref="F23:I23"/>
    <mergeCell ref="C20:E20"/>
    <mergeCell ref="C25:E25"/>
    <mergeCell ref="N26:O26"/>
    <mergeCell ref="F13:I13"/>
    <mergeCell ref="C29:E29"/>
    <mergeCell ref="N35:O35"/>
    <mergeCell ref="L7:M7"/>
    <mergeCell ref="N7:O7"/>
    <mergeCell ref="L16:M16"/>
    <mergeCell ref="F43:I43"/>
    <mergeCell ref="N16:O16"/>
    <mergeCell ref="C22:E22"/>
    <mergeCell ref="N25:O25"/>
    <mergeCell ref="F37:I37"/>
    <mergeCell ref="C12:E12"/>
    <mergeCell ref="C46:E46"/>
    <mergeCell ref="J34:K34"/>
    <mergeCell ref="N36:O36"/>
    <mergeCell ref="C39:E39"/>
    <mergeCell ref="L42:M42"/>
    <mergeCell ref="F44:I44"/>
    <mergeCell ref="N42:O42"/>
    <mergeCell ref="J27:K27"/>
    <mergeCell ref="F19:I19"/>
    <mergeCell ref="F34:I34"/>
    <mergeCell ref="J36:K36"/>
    <mergeCell ref="F6:I6"/>
    <mergeCell ref="L30:M30"/>
    <mergeCell ref="C32:E32"/>
    <mergeCell ref="C38:E38"/>
    <mergeCell ref="J11:K11"/>
    <mergeCell ref="J20:K20"/>
    <mergeCell ref="C13:E13"/>
    <mergeCell ref="L20:M20"/>
    <mergeCell ref="N44:O44"/>
    <mergeCell ref="F30:I30"/>
    <mergeCell ref="N28:O28"/>
    <mergeCell ref="F20:I20"/>
    <mergeCell ref="J22:K22"/>
    <mergeCell ref="N13:O13"/>
    <mergeCell ref="C15:E15"/>
    <mergeCell ref="L22:M22"/>
    <mergeCell ref="F33:I33"/>
    <mergeCell ref="C24:E24"/>
    <mergeCell ref="F42:I42"/>
    <mergeCell ref="L44:M44"/>
    <mergeCell ref="F45:I45"/>
    <mergeCell ref="C33:E33"/>
    <mergeCell ref="A48:O48"/>
    <mergeCell ref="N30:O30"/>
    <mergeCell ref="J12:K12"/>
    <mergeCell ref="F17:I17"/>
    <mergeCell ref="L6:M6"/>
    <mergeCell ref="J46:K46"/>
    <mergeCell ref="N6:O6"/>
    <mergeCell ref="L46:M46"/>
    <mergeCell ref="C26:E26"/>
    <mergeCell ref="C35:E35"/>
    <mergeCell ref="F46:I46"/>
    <mergeCell ref="C10:E10"/>
    <mergeCell ref="C16:E16"/>
    <mergeCell ref="F28:I28"/>
    <mergeCell ref="J29:K29"/>
    <mergeCell ref="F9:I9"/>
    <mergeCell ref="J38:K38"/>
    <mergeCell ref="L32:M32"/>
    <mergeCell ref="F39:I39"/>
    <mergeCell ref="N32:O32"/>
    <mergeCell ref="C9:E9"/>
    <mergeCell ref="N41:O41"/>
    <mergeCell ref="L47:M47"/>
    <mergeCell ref="A1:K1"/>
    <mergeCell ref="J40:K40"/>
    <mergeCell ref="C36:E36"/>
    <mergeCell ref="C11:E11"/>
    <mergeCell ref="L43:M43"/>
    <mergeCell ref="N43:O43"/>
    <mergeCell ref="J24:K24"/>
    <mergeCell ref="L24:M24"/>
    <mergeCell ref="L18:M18"/>
    <mergeCell ref="L33:M33"/>
    <mergeCell ref="N18:O18"/>
    <mergeCell ref="N33:O33"/>
    <mergeCell ref="L8:M8"/>
    <mergeCell ref="F10:I10"/>
    <mergeCell ref="N8:O8"/>
    <mergeCell ref="J26:K26"/>
    <mergeCell ref="N17:O17"/>
    <mergeCell ref="L26:M26"/>
    <mergeCell ref="J35:K35"/>
    <mergeCell ref="C28:E28"/>
    <mergeCell ref="L35:M35"/>
    <mergeCell ref="C37:E37"/>
    <mergeCell ref="F7:I7"/>
    <mergeCell ref="J16:K16"/>
    <mergeCell ref="L10:M10"/>
    <mergeCell ref="J25:K25"/>
    <mergeCell ref="N10:O10"/>
    <mergeCell ref="L25:M25"/>
    <mergeCell ref="N19:O19"/>
    <mergeCell ref="C30:E30"/>
    <mergeCell ref="C6:E6"/>
    <mergeCell ref="L9:M9"/>
    <mergeCell ref="F36:I36"/>
    <mergeCell ref="N9:O9"/>
    <mergeCell ref="F18:I18"/>
    <mergeCell ref="C14:E14"/>
    <mergeCell ref="F8:I8"/>
    <mergeCell ref="J42:K42"/>
    <mergeCell ref="L11:M11"/>
    <mergeCell ref="N45:O45"/>
    <mergeCell ref="F22:I22"/>
    <mergeCell ref="J39:K39"/>
    <mergeCell ref="F31:I31"/>
    <mergeCell ref="J44:K44"/>
    <mergeCell ref="C41:E41"/>
    <mergeCell ref="J14:K14"/>
    <mergeCell ref="N47:O47"/>
    <mergeCell ref="J37:K37"/>
    <mergeCell ref="L37:M37"/>
    <mergeCell ref="J13:K13"/>
    <mergeCell ref="N37:O37"/>
    <mergeCell ref="C43:E43"/>
    <mergeCell ref="L13:M13"/>
    <mergeCell ref="F14:I14"/>
    <mergeCell ref="J30:K30"/>
    <mergeCell ref="N21:O21"/>
    <mergeCell ref="C27:E27"/>
    <mergeCell ref="A47:I47"/>
    <mergeCell ref="J6:K6"/>
    <mergeCell ref="J15:K15"/>
    <mergeCell ref="F11:I11"/>
    <mergeCell ref="C8:E8"/>
    <mergeCell ref="L15:M15"/>
    <mergeCell ref="C17:E17"/>
    <mergeCell ref="L23:M23"/>
    <mergeCell ref="N23:O23"/>
    <mergeCell ref="A4:O4"/>
    <mergeCell ref="F40:I40"/>
    <mergeCell ref="C19:E19"/>
    <mergeCell ref="J32:K32"/>
    <mergeCell ref="J7:K7"/>
    <mergeCell ref="F12:I12"/>
    <mergeCell ref="F24:I24"/>
    <mergeCell ref="J41:K41"/>
    <mergeCell ref="F21:I21"/>
    <mergeCell ref="L41:M41"/>
    <mergeCell ref="J47:K47"/>
    <mergeCell ref="F32:I32"/>
    <mergeCell ref="F26:I26"/>
    <mergeCell ref="L34:M34"/>
    <mergeCell ref="F41:I41"/>
    <mergeCell ref="N34:O34"/>
    <mergeCell ref="F35:I35"/>
    <mergeCell ref="J43:K43"/>
    <mergeCell ref="C45:E45"/>
    <mergeCell ref="J18:K18"/>
    <mergeCell ref="J33:K33"/>
    <mergeCell ref="F38:I38"/>
    <mergeCell ref="L27:M27"/>
    <mergeCell ref="N27:O27"/>
    <mergeCell ref="L36:M36"/>
    <mergeCell ref="J8:K8"/>
    <mergeCell ref="L1:O1"/>
    <mergeCell ref="J17:K17"/>
  </mergeCells>
  <dataValidations count="1">
    <dataValidation sqref="C7:C46" showDropDown="0" showInputMessage="0" showErrorMessage="0" allowBlank="1" type="list">
      <formula1>"前年度繰越金,会費,補助金（市）,事業収入（夏祭り）,寄付金・協賛金,雑収入,会議費,夏祭り費,防災・防犯費,敬老会費,防犯灯の維持費,集会所の維持費,慶弔費,通信・印刷費,消耗品費,連合自治会への負担金,雑費,予備費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収支予算書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inlineStr">
        <is>
          <t>サンプル北町自治会</t>
        </is>
      </c>
      <c r="D3" s="7" t="n"/>
      <c r="E3" s="7" t="n"/>
      <c r="F3" s="7" t="n"/>
      <c r="G3" s="4" t="inlineStr">
        <is>
          <t>会計期間</t>
        </is>
      </c>
      <c r="H3" s="5" t="n"/>
      <c r="I3" s="6" t="inlineStr">
        <is>
          <t>2026年4月1日〜2027年3月31日</t>
        </is>
      </c>
      <c r="J3" s="7" t="n"/>
      <c r="K3" s="7" t="n"/>
      <c r="L3" s="7" t="n"/>
    </row>
    <row r="4" ht="8" customHeight="1"/>
    <row r="5" ht="20" customHeight="1">
      <c r="A5" s="8" t="inlineStr">
        <is>
          <t>1. 収入の部（円）</t>
        </is>
      </c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20" customHeight="1">
      <c r="A6" s="10" t="inlineStr">
        <is>
          <t>科目</t>
        </is>
      </c>
      <c r="B6" s="11" t="n"/>
      <c r="C6" s="11" t="n"/>
      <c r="D6" s="10" t="inlineStr">
        <is>
          <t>前年度の予算</t>
        </is>
      </c>
      <c r="E6" s="11" t="n"/>
      <c r="F6" s="10" t="inlineStr">
        <is>
          <t>今年度の予算</t>
        </is>
      </c>
      <c r="G6" s="11" t="n"/>
      <c r="H6" s="10" t="inlineStr">
        <is>
          <t>増減</t>
        </is>
      </c>
      <c r="I6" s="11" t="n"/>
      <c r="J6" s="10" t="inlineStr">
        <is>
          <t>説明</t>
        </is>
      </c>
      <c r="K6" s="11" t="n"/>
      <c r="L6" s="11" t="n"/>
    </row>
    <row r="7" ht="21" customHeight="1">
      <c r="A7" s="12" t="inlineStr">
        <is>
          <t>前年度繰越金</t>
        </is>
      </c>
      <c r="B7" s="7" t="n"/>
      <c r="C7" s="7" t="n"/>
      <c r="D7" s="13" t="n">
        <v>186420</v>
      </c>
      <c r="E7" s="7" t="n"/>
      <c r="F7" s="14">
        <f>IF('収支報告書'!F36="","",'収支報告書'!F36)</f>
        <v/>
      </c>
      <c r="G7" s="15" t="n"/>
      <c r="H7" s="16">
        <f>IF(COUNT(D7,F7)=0,"",SUM(F7)-SUM(D7))</f>
        <v/>
      </c>
      <c r="I7" s="15" t="n"/>
      <c r="J7" s="17" t="inlineStr">
        <is>
          <t>2025年度の繰越金</t>
        </is>
      </c>
      <c r="K7" s="7" t="n"/>
      <c r="L7" s="7" t="n"/>
    </row>
    <row r="8" ht="21" customHeight="1">
      <c r="A8" s="12" t="inlineStr">
        <is>
          <t>会費</t>
        </is>
      </c>
      <c r="B8" s="7" t="n"/>
      <c r="C8" s="7" t="n"/>
      <c r="D8" s="13" t="n">
        <v>432000</v>
      </c>
      <c r="E8" s="7" t="n"/>
      <c r="F8" s="13" t="n">
        <v>424800</v>
      </c>
      <c r="G8" s="7" t="n"/>
      <c r="H8" s="16">
        <f>IF(COUNT(D8,F8)=0,"",SUM(F8)-SUM(D8))</f>
        <v/>
      </c>
      <c r="I8" s="15" t="n"/>
      <c r="J8" s="17" t="inlineStr">
        <is>
          <t>3,600円×118世帯</t>
        </is>
      </c>
      <c r="K8" s="7" t="n"/>
      <c r="L8" s="7" t="n"/>
    </row>
    <row r="9" ht="21" customHeight="1">
      <c r="A9" s="12" t="inlineStr">
        <is>
          <t>補助金（市）</t>
        </is>
      </c>
      <c r="B9" s="7" t="n"/>
      <c r="C9" s="7" t="n"/>
      <c r="D9" s="13" t="n">
        <v>60000</v>
      </c>
      <c r="E9" s="7" t="n"/>
      <c r="F9" s="13" t="n">
        <v>58000</v>
      </c>
      <c r="G9" s="7" t="n"/>
      <c r="H9" s="16">
        <f>IF(COUNT(D9,F9)=0,"",SUM(F9)-SUM(D9))</f>
        <v/>
      </c>
      <c r="I9" s="15" t="n"/>
      <c r="J9" s="17" t="inlineStr">
        <is>
          <t>2025年度の実績から</t>
        </is>
      </c>
      <c r="K9" s="7" t="n"/>
      <c r="L9" s="7" t="n"/>
    </row>
    <row r="10" ht="21" customHeight="1">
      <c r="A10" s="12" t="inlineStr">
        <is>
          <t>事業収入（夏祭り）</t>
        </is>
      </c>
      <c r="B10" s="7" t="n"/>
      <c r="C10" s="7" t="n"/>
      <c r="D10" s="13" t="n">
        <v>80000</v>
      </c>
      <c r="E10" s="7" t="n"/>
      <c r="F10" s="13" t="n">
        <v>90000</v>
      </c>
      <c r="G10" s="7" t="n"/>
      <c r="H10" s="16">
        <f>IF(COUNT(D10,F10)=0,"",SUM(F10)-SUM(D10))</f>
        <v/>
      </c>
      <c r="I10" s="15" t="n"/>
      <c r="J10" s="17" t="inlineStr">
        <is>
          <t>2025年度の実績から</t>
        </is>
      </c>
      <c r="K10" s="7" t="n"/>
      <c r="L10" s="7" t="n"/>
    </row>
    <row r="11" ht="21" customHeight="1">
      <c r="A11" s="12" t="inlineStr">
        <is>
          <t>寄付金・協賛金</t>
        </is>
      </c>
      <c r="B11" s="7" t="n"/>
      <c r="C11" s="7" t="n"/>
      <c r="D11" s="13" t="n">
        <v>0</v>
      </c>
      <c r="E11" s="7" t="n"/>
      <c r="F11" s="13" t="n">
        <v>20000</v>
      </c>
      <c r="G11" s="7" t="n"/>
      <c r="H11" s="16">
        <f>IF(COUNT(D11,F11)=0,"",SUM(F11)-SUM(D11))</f>
        <v/>
      </c>
      <c r="I11" s="15" t="n"/>
      <c r="J11" s="17" t="inlineStr">
        <is>
          <t>協賛4件の見込み</t>
        </is>
      </c>
      <c r="K11" s="7" t="n"/>
      <c r="L11" s="7" t="n"/>
    </row>
    <row r="12" ht="21" customHeight="1">
      <c r="A12" s="12" t="inlineStr">
        <is>
          <t>雑収入</t>
        </is>
      </c>
      <c r="B12" s="7" t="n"/>
      <c r="C12" s="7" t="n"/>
      <c r="D12" s="13" t="n">
        <v>100</v>
      </c>
      <c r="E12" s="7" t="n"/>
      <c r="F12" s="13" t="n">
        <v>100</v>
      </c>
      <c r="G12" s="7" t="n"/>
      <c r="H12" s="16">
        <f>IF(COUNT(D12,F12)=0,"",SUM(F12)-SUM(D12))</f>
        <v/>
      </c>
      <c r="I12" s="15" t="n"/>
      <c r="J12" s="17" t="n"/>
      <c r="K12" s="7" t="n"/>
      <c r="L12" s="7" t="n"/>
    </row>
    <row r="13" ht="22" customHeight="1">
      <c r="A13" s="18" t="inlineStr">
        <is>
          <t>収入合計</t>
        </is>
      </c>
      <c r="B13" s="5" t="n"/>
      <c r="C13" s="5" t="n"/>
      <c r="D13" s="19">
        <f>IF(COUNT(D7:D12)=0,"",SUM(D7:D12))</f>
        <v/>
      </c>
      <c r="E13" s="15" t="n"/>
      <c r="F13" s="19">
        <f>IF(COUNT(F7:F12)=0,"",SUM(F7:F12))</f>
        <v/>
      </c>
      <c r="G13" s="15" t="n"/>
      <c r="H13" s="20">
        <f>IF(COUNT(D13,F13)=0,"",SUM(F13)-SUM(D13))</f>
        <v/>
      </c>
      <c r="I13" s="15" t="n"/>
      <c r="J13" s="21" t="n"/>
      <c r="K13" s="5" t="n"/>
      <c r="L13" s="5" t="n"/>
    </row>
    <row r="14" ht="8" customHeight="1"/>
    <row r="15" ht="20" customHeight="1">
      <c r="A15" s="8" t="inlineStr">
        <is>
          <t>2. 支出の部（円）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0" customHeight="1">
      <c r="A16" s="10" t="inlineStr">
        <is>
          <t>科目</t>
        </is>
      </c>
      <c r="B16" s="11" t="n"/>
      <c r="C16" s="11" t="n"/>
      <c r="D16" s="10" t="inlineStr">
        <is>
          <t>前年度の予算</t>
        </is>
      </c>
      <c r="E16" s="11" t="n"/>
      <c r="F16" s="10" t="inlineStr">
        <is>
          <t>今年度の予算</t>
        </is>
      </c>
      <c r="G16" s="11" t="n"/>
      <c r="H16" s="10" t="inlineStr">
        <is>
          <t>増減</t>
        </is>
      </c>
      <c r="I16" s="11" t="n"/>
      <c r="J16" s="10" t="inlineStr">
        <is>
          <t>説明</t>
        </is>
      </c>
      <c r="K16" s="11" t="n"/>
      <c r="L16" s="11" t="n"/>
    </row>
    <row r="17" ht="21" customHeight="1">
      <c r="A17" s="12" t="inlineStr">
        <is>
          <t>会議費</t>
        </is>
      </c>
      <c r="B17" s="7" t="n"/>
      <c r="C17" s="7" t="n"/>
      <c r="D17" s="13" t="n">
        <v>20000</v>
      </c>
      <c r="E17" s="7" t="n"/>
      <c r="F17" s="13" t="n">
        <v>20000</v>
      </c>
      <c r="G17" s="7" t="n"/>
      <c r="H17" s="16">
        <f>IF(COUNT(D17,F17)=0,"",SUM(F17)-SUM(D17))</f>
        <v/>
      </c>
      <c r="I17" s="15" t="n"/>
      <c r="J17" s="17" t="n"/>
      <c r="K17" s="7" t="n"/>
      <c r="L17" s="7" t="n"/>
    </row>
    <row r="18" ht="21" customHeight="1">
      <c r="A18" s="12" t="inlineStr">
        <is>
          <t>夏祭り費</t>
        </is>
      </c>
      <c r="B18" s="7" t="n"/>
      <c r="C18" s="7" t="n"/>
      <c r="D18" s="13" t="n">
        <v>180000</v>
      </c>
      <c r="E18" s="7" t="n"/>
      <c r="F18" s="13" t="n">
        <v>200000</v>
      </c>
      <c r="G18" s="7" t="n"/>
      <c r="H18" s="16">
        <f>IF(COUNT(D18,F18)=0,"",SUM(F18)-SUM(D18))</f>
        <v/>
      </c>
      <c r="I18" s="15" t="n"/>
      <c r="J18" s="17" t="inlineStr">
        <is>
          <t>テントを1張り増やす</t>
        </is>
      </c>
      <c r="K18" s="7" t="n"/>
      <c r="L18" s="7" t="n"/>
    </row>
    <row r="19" ht="21" customHeight="1">
      <c r="A19" s="12" t="inlineStr">
        <is>
          <t>防災・防犯費</t>
        </is>
      </c>
      <c r="B19" s="7" t="n"/>
      <c r="C19" s="7" t="n"/>
      <c r="D19" s="13" t="n">
        <v>40000</v>
      </c>
      <c r="E19" s="7" t="n"/>
      <c r="F19" s="13" t="n">
        <v>40000</v>
      </c>
      <c r="G19" s="7" t="n"/>
      <c r="H19" s="16">
        <f>IF(COUNT(D19,F19)=0,"",SUM(F19)-SUM(D19))</f>
        <v/>
      </c>
      <c r="I19" s="15" t="n"/>
      <c r="J19" s="17" t="n"/>
      <c r="K19" s="7" t="n"/>
      <c r="L19" s="7" t="n"/>
    </row>
    <row r="20" ht="21" customHeight="1">
      <c r="A20" s="12" t="inlineStr">
        <is>
          <t>敬老会費</t>
        </is>
      </c>
      <c r="B20" s="7" t="n"/>
      <c r="C20" s="7" t="n"/>
      <c r="D20" s="13" t="n">
        <v>60000</v>
      </c>
      <c r="E20" s="7" t="n"/>
      <c r="F20" s="13" t="n">
        <v>60000</v>
      </c>
      <c r="G20" s="7" t="n"/>
      <c r="H20" s="16">
        <f>IF(COUNT(D20,F20)=0,"",SUM(F20)-SUM(D20))</f>
        <v/>
      </c>
      <c r="I20" s="15" t="n"/>
      <c r="J20" s="17" t="n"/>
      <c r="K20" s="7" t="n"/>
      <c r="L20" s="7" t="n"/>
    </row>
    <row r="21" ht="21" customHeight="1">
      <c r="A21" s="12" t="inlineStr">
        <is>
          <t>防犯灯の維持費</t>
        </is>
      </c>
      <c r="B21" s="7" t="n"/>
      <c r="C21" s="7" t="n"/>
      <c r="D21" s="13" t="n">
        <v>110000</v>
      </c>
      <c r="E21" s="7" t="n"/>
      <c r="F21" s="13" t="n">
        <v>110000</v>
      </c>
      <c r="G21" s="7" t="n"/>
      <c r="H21" s="16">
        <f>IF(COUNT(D21,F21)=0,"",SUM(F21)-SUM(D21))</f>
        <v/>
      </c>
      <c r="I21" s="15" t="n"/>
      <c r="J21" s="17" t="n"/>
      <c r="K21" s="7" t="n"/>
      <c r="L21" s="7" t="n"/>
    </row>
    <row r="22" ht="21" customHeight="1">
      <c r="A22" s="12" t="inlineStr">
        <is>
          <t>集会所の維持費</t>
        </is>
      </c>
      <c r="B22" s="7" t="n"/>
      <c r="C22" s="7" t="n"/>
      <c r="D22" s="13" t="n">
        <v>80000</v>
      </c>
      <c r="E22" s="7" t="n"/>
      <c r="F22" s="13" t="n">
        <v>80000</v>
      </c>
      <c r="G22" s="7" t="n"/>
      <c r="H22" s="16">
        <f>IF(COUNT(D22,F22)=0,"",SUM(F22)-SUM(D22))</f>
        <v/>
      </c>
      <c r="I22" s="15" t="n"/>
      <c r="J22" s="17" t="n"/>
      <c r="K22" s="7" t="n"/>
      <c r="L22" s="7" t="n"/>
    </row>
    <row r="23" ht="21" customHeight="1">
      <c r="A23" s="12" t="inlineStr">
        <is>
          <t>慶弔費</t>
        </is>
      </c>
      <c r="B23" s="7" t="n"/>
      <c r="C23" s="7" t="n"/>
      <c r="D23" s="13" t="n">
        <v>20000</v>
      </c>
      <c r="E23" s="7" t="n"/>
      <c r="F23" s="13" t="n">
        <v>20000</v>
      </c>
      <c r="G23" s="7" t="n"/>
      <c r="H23" s="16">
        <f>IF(COUNT(D23,F23)=0,"",SUM(F23)-SUM(D23))</f>
        <v/>
      </c>
      <c r="I23" s="15" t="n"/>
      <c r="J23" s="17" t="n"/>
      <c r="K23" s="7" t="n"/>
      <c r="L23" s="7" t="n"/>
    </row>
    <row r="24" ht="21" customHeight="1">
      <c r="A24" s="12" t="inlineStr">
        <is>
          <t>通信・印刷費</t>
        </is>
      </c>
      <c r="B24" s="7" t="n"/>
      <c r="C24" s="7" t="n"/>
      <c r="D24" s="13" t="n">
        <v>25000</v>
      </c>
      <c r="E24" s="7" t="n"/>
      <c r="F24" s="13" t="n">
        <v>15000</v>
      </c>
      <c r="G24" s="7" t="n"/>
      <c r="H24" s="16">
        <f>IF(COUNT(D24,F24)=0,"",SUM(F24)-SUM(D24))</f>
        <v/>
      </c>
      <c r="I24" s="15" t="n"/>
      <c r="J24" s="17" t="inlineStr">
        <is>
          <t>お知らせをメールでも</t>
        </is>
      </c>
      <c r="K24" s="7" t="n"/>
      <c r="L24" s="7" t="n"/>
    </row>
    <row r="25" ht="21" customHeight="1">
      <c r="A25" s="12" t="inlineStr">
        <is>
          <t>消耗品費</t>
        </is>
      </c>
      <c r="B25" s="7" t="n"/>
      <c r="C25" s="7" t="n"/>
      <c r="D25" s="13" t="n">
        <v>15000</v>
      </c>
      <c r="E25" s="7" t="n"/>
      <c r="F25" s="13" t="n">
        <v>15000</v>
      </c>
      <c r="G25" s="7" t="n"/>
      <c r="H25" s="16">
        <f>IF(COUNT(D25,F25)=0,"",SUM(F25)-SUM(D25))</f>
        <v/>
      </c>
      <c r="I25" s="15" t="n"/>
      <c r="J25" s="17" t="n"/>
      <c r="K25" s="7" t="n"/>
      <c r="L25" s="7" t="n"/>
    </row>
    <row r="26" ht="21" customHeight="1">
      <c r="A26" s="22" t="inlineStr">
        <is>
          <t>連合自治会への負担金</t>
        </is>
      </c>
      <c r="B26" s="7" t="n"/>
      <c r="C26" s="7" t="n"/>
      <c r="D26" s="13" t="n">
        <v>36000</v>
      </c>
      <c r="E26" s="7" t="n"/>
      <c r="F26" s="13" t="n">
        <v>35400</v>
      </c>
      <c r="G26" s="7" t="n"/>
      <c r="H26" s="16">
        <f>IF(COUNT(D26,F26)=0,"",SUM(F26)-SUM(D26))</f>
        <v/>
      </c>
      <c r="I26" s="15" t="n"/>
      <c r="J26" s="17" t="inlineStr">
        <is>
          <t>300円×118世帯</t>
        </is>
      </c>
      <c r="K26" s="7" t="n"/>
      <c r="L26" s="7" t="n"/>
    </row>
    <row r="27" ht="21" customHeight="1">
      <c r="A27" s="12" t="inlineStr">
        <is>
          <t>雑費</t>
        </is>
      </c>
      <c r="B27" s="7" t="n"/>
      <c r="C27" s="7" t="n"/>
      <c r="D27" s="13" t="n">
        <v>2000</v>
      </c>
      <c r="E27" s="7" t="n"/>
      <c r="F27" s="13" t="n">
        <v>2000</v>
      </c>
      <c r="G27" s="7" t="n"/>
      <c r="H27" s="16">
        <f>IF(COUNT(D27,F27)=0,"",SUM(F27)-SUM(D27))</f>
        <v/>
      </c>
      <c r="I27" s="15" t="n"/>
      <c r="J27" s="17" t="n"/>
      <c r="K27" s="7" t="n"/>
      <c r="L27" s="7" t="n"/>
    </row>
    <row r="28" ht="21" customHeight="1">
      <c r="A28" s="12" t="inlineStr">
        <is>
          <t>予備費</t>
        </is>
      </c>
      <c r="B28" s="7" t="n"/>
      <c r="C28" s="7" t="n"/>
      <c r="D28" s="13" t="n">
        <v>170520</v>
      </c>
      <c r="E28" s="7" t="n"/>
      <c r="F28" s="13" t="n">
        <v>211388</v>
      </c>
      <c r="G28" s="7" t="n"/>
      <c r="H28" s="16">
        <f>IF(COUNT(D28,F28)=0,"",SUM(F28)-SUM(D28))</f>
        <v/>
      </c>
      <c r="I28" s="15" t="n"/>
      <c r="J28" s="17" t="inlineStr">
        <is>
          <t>収入と支出の差</t>
        </is>
      </c>
      <c r="K28" s="7" t="n"/>
      <c r="L28" s="7" t="n"/>
    </row>
    <row r="29" ht="22" customHeight="1">
      <c r="A29" s="18" t="inlineStr">
        <is>
          <t>支出合計</t>
        </is>
      </c>
      <c r="B29" s="5" t="n"/>
      <c r="C29" s="5" t="n"/>
      <c r="D29" s="19">
        <f>IF(COUNT(D17:D28)=0,"",SUM(D17:D28))</f>
        <v/>
      </c>
      <c r="E29" s="15" t="n"/>
      <c r="F29" s="19">
        <f>IF(COUNT(F17:F28)=0,"",SUM(F17:F28))</f>
        <v/>
      </c>
      <c r="G29" s="15" t="n"/>
      <c r="H29" s="20">
        <f>IF(COUNT(D29,F29)=0,"",SUM(F29)-SUM(D29))</f>
        <v/>
      </c>
      <c r="I29" s="15" t="n"/>
      <c r="J29" s="21" t="n"/>
      <c r="K29" s="5" t="n"/>
      <c r="L29" s="5" t="n"/>
    </row>
    <row r="30" ht="8" customHeight="1"/>
    <row r="31" ht="20" customHeight="1">
      <c r="A31" s="8" t="inlineStr">
        <is>
          <t>3. 収入と支出の差（0になるように、予備費で合わせます）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2" customHeight="1">
      <c r="A32" s="25" t="inlineStr">
        <is>
          <t>今年度の予算：収入合計−支出合計</t>
        </is>
      </c>
      <c r="B32" s="7" t="n"/>
      <c r="C32" s="7" t="n"/>
      <c r="D32" s="7" t="n"/>
      <c r="E32" s="7" t="n"/>
      <c r="F32" s="20">
        <f>IF(COUNT(F13,F29)=0,"",SUM(F13)-SUM(F29))</f>
        <v/>
      </c>
      <c r="G32" s="15" t="n"/>
      <c r="H32" s="32">
        <f>IF(F32="","",IF(ROUND(F32,0)=0,"収入と支出が同じです","予備費などで合わせます"))</f>
        <v/>
      </c>
      <c r="I32" s="15" t="n"/>
      <c r="J32" s="15" t="n"/>
      <c r="K32" s="15" t="n"/>
      <c r="L32" s="15" t="n"/>
    </row>
    <row r="33" ht="16" customHeight="1">
      <c r="A33" s="24" t="inlineStr">
        <is>
          <t>色の付いた欄は数式で計算します。前年度繰越金の今年度の予算には、収支報告書の次年度への繰越金（決算額）が入ります。</t>
        </is>
      </c>
    </row>
    <row r="34" ht="16" customHeight="1">
      <c r="A34" s="24" t="inlineStr">
        <is>
          <t>予算書は、総会で決算（収支報告書）と一緒に出し、承認を受けます。</t>
        </is>
      </c>
    </row>
  </sheetData>
  <mergeCells count="124">
    <mergeCell ref="D20:E20"/>
    <mergeCell ref="I1:L1"/>
    <mergeCell ref="F16:G16"/>
    <mergeCell ref="F29:G29"/>
    <mergeCell ref="H10:I10"/>
    <mergeCell ref="F25:G25"/>
    <mergeCell ref="J27:L27"/>
    <mergeCell ref="A21:C21"/>
    <mergeCell ref="D22:E22"/>
    <mergeCell ref="A26:C26"/>
    <mergeCell ref="H9:I9"/>
    <mergeCell ref="J11:L11"/>
    <mergeCell ref="D6:E6"/>
    <mergeCell ref="J25:L25"/>
    <mergeCell ref="A23:C23"/>
    <mergeCell ref="D13:E13"/>
    <mergeCell ref="D7:E7"/>
    <mergeCell ref="F23:G23"/>
    <mergeCell ref="F13:G13"/>
    <mergeCell ref="H13:I13"/>
    <mergeCell ref="A34:L34"/>
    <mergeCell ref="J29:L29"/>
    <mergeCell ref="D24:E24"/>
    <mergeCell ref="J13:L13"/>
    <mergeCell ref="A6:C6"/>
    <mergeCell ref="H23:I23"/>
    <mergeCell ref="D26:E26"/>
    <mergeCell ref="J24:L24"/>
    <mergeCell ref="D10:E10"/>
    <mergeCell ref="F10:G10"/>
    <mergeCell ref="D19:E19"/>
    <mergeCell ref="F19:G19"/>
    <mergeCell ref="F6:G6"/>
    <mergeCell ref="J26:L26"/>
    <mergeCell ref="A12:C12"/>
    <mergeCell ref="J7:L7"/>
    <mergeCell ref="H25:I25"/>
    <mergeCell ref="J16:L16"/>
    <mergeCell ref="C3:F3"/>
    <mergeCell ref="D11:E11"/>
    <mergeCell ref="A5:L5"/>
    <mergeCell ref="F20:G20"/>
    <mergeCell ref="F18:G18"/>
    <mergeCell ref="A29:C29"/>
    <mergeCell ref="F17:G17"/>
    <mergeCell ref="H17:I17"/>
    <mergeCell ref="H11:I11"/>
    <mergeCell ref="A13:C13"/>
    <mergeCell ref="A31:L31"/>
    <mergeCell ref="H19:I19"/>
    <mergeCell ref="F28:G28"/>
    <mergeCell ref="A32:E32"/>
    <mergeCell ref="H28:I28"/>
    <mergeCell ref="D9:E9"/>
    <mergeCell ref="A24:C24"/>
    <mergeCell ref="F9:G9"/>
    <mergeCell ref="H12:I12"/>
    <mergeCell ref="J28:L28"/>
    <mergeCell ref="D29:E29"/>
    <mergeCell ref="D23:E23"/>
    <mergeCell ref="A7:C7"/>
    <mergeCell ref="A16:C16"/>
    <mergeCell ref="A25:C25"/>
    <mergeCell ref="J6:L6"/>
    <mergeCell ref="A18:C18"/>
    <mergeCell ref="F7:G7"/>
    <mergeCell ref="F21:G21"/>
    <mergeCell ref="H21:I21"/>
    <mergeCell ref="D27:E27"/>
    <mergeCell ref="A22:C22"/>
    <mergeCell ref="D17:E17"/>
    <mergeCell ref="A3:B3"/>
    <mergeCell ref="A20:C20"/>
    <mergeCell ref="F8:G8"/>
    <mergeCell ref="A28:C28"/>
    <mergeCell ref="H16:I16"/>
    <mergeCell ref="J18:L18"/>
    <mergeCell ref="H32:L32"/>
    <mergeCell ref="D28:E28"/>
    <mergeCell ref="J8:L8"/>
    <mergeCell ref="F22:G22"/>
    <mergeCell ref="J17:L17"/>
    <mergeCell ref="H22:I22"/>
    <mergeCell ref="D12:E12"/>
    <mergeCell ref="D25:E25"/>
    <mergeCell ref="A15:L15"/>
    <mergeCell ref="J10:L10"/>
    <mergeCell ref="J19:L19"/>
    <mergeCell ref="J9:L9"/>
    <mergeCell ref="F11:G11"/>
    <mergeCell ref="H20:I20"/>
    <mergeCell ref="H29:I29"/>
    <mergeCell ref="A27:C27"/>
    <mergeCell ref="A1:H1"/>
    <mergeCell ref="J20:L20"/>
    <mergeCell ref="D21:E21"/>
    <mergeCell ref="F12:G12"/>
    <mergeCell ref="F24:G24"/>
    <mergeCell ref="H6:I6"/>
    <mergeCell ref="A33:L33"/>
    <mergeCell ref="J22:L22"/>
    <mergeCell ref="A8:C8"/>
    <mergeCell ref="A17:C17"/>
    <mergeCell ref="F32:G32"/>
    <mergeCell ref="J12:L12"/>
    <mergeCell ref="F26:G26"/>
    <mergeCell ref="G3:H3"/>
    <mergeCell ref="J21:L21"/>
    <mergeCell ref="A10:C10"/>
    <mergeCell ref="D16:E16"/>
    <mergeCell ref="A19:C19"/>
    <mergeCell ref="H7:I7"/>
    <mergeCell ref="J23:L23"/>
    <mergeCell ref="A9:C9"/>
    <mergeCell ref="D18:E18"/>
    <mergeCell ref="F27:G27"/>
    <mergeCell ref="H27:I27"/>
    <mergeCell ref="D8:E8"/>
    <mergeCell ref="A11:C11"/>
    <mergeCell ref="I3:L3"/>
    <mergeCell ref="H24:I24"/>
    <mergeCell ref="H18:I18"/>
    <mergeCell ref="H8:I8"/>
    <mergeCell ref="H26:I2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2026-11-03T15:11:29Z</dcterms:created>
  <dcterms:modified xmlns:dcterms="http://purl.org/dc/terms/" xmlns:xsi="http://www.w3.org/2001/XMLSchema-instance" xsi:type="dcterms:W3CDTF">2026-11-03T15:11:29Z</dcterms:modified>
</cp:coreProperties>
</file>